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40" windowHeight="7155" activeTab="0"/>
  </bookViews>
  <sheets>
    <sheet name="ตัวชี้วัด(รวมคะแนน)" sheetId="1" r:id="rId1"/>
    <sheet name="การส่งตัวชี้วัด" sheetId="2" r:id="rId2"/>
    <sheet name="ตัวชี้วัดคปสอ.ปี59" sheetId="3" r:id="rId3"/>
  </sheets>
  <definedNames>
    <definedName name="_GoBack" localSheetId="1">'การส่งตัวชี้วัด'!#REF!</definedName>
    <definedName name="_GoBack" localSheetId="0">'ตัวชี้วัด(รวมคะแนน)'!#REF!</definedName>
    <definedName name="_GoBack" localSheetId="2">'ตัวชี้วัดคปสอ.ปี59'!#REF!</definedName>
    <definedName name="_xlnm.Print_Titles" localSheetId="1">'การส่งตัวชี้วัด'!$3:$4</definedName>
    <definedName name="_xlnm.Print_Titles" localSheetId="0">'ตัวชี้วัด(รวมคะแนน)'!$A:$E,'ตัวชี้วัด(รวมคะแนน)'!$3:$4</definedName>
    <definedName name="_xlnm.Print_Titles" localSheetId="2">'ตัวชี้วัดคปสอ.ปี59'!$3:$4</definedName>
  </definedNames>
  <calcPr fullCalcOnLoad="1"/>
</workbook>
</file>

<file path=xl/sharedStrings.xml><?xml version="1.0" encoding="utf-8"?>
<sst xmlns="http://schemas.openxmlformats.org/spreadsheetml/2006/main" count="396" uniqueCount="168">
  <si>
    <t>ลำดับ</t>
  </si>
  <si>
    <t>เป้าหมาย</t>
  </si>
  <si>
    <t>น้ำ
หนัก</t>
  </si>
  <si>
    <t>เกณฑ์การให้คะแนน</t>
  </si>
  <si>
    <t>ระดับความสำเร็จของการดำเนินงานการใช้ยาปลอดภัยในชุมชน</t>
  </si>
  <si>
    <t>ประกัน</t>
  </si>
  <si>
    <t>บริหาร</t>
  </si>
  <si>
    <t>ส่งเสริม</t>
  </si>
  <si>
    <t>ประจำปีงบประมาณ  2559  สำนักงานสาธารณสุขจังหวัดพระนครศรีอยุธยา</t>
  </si>
  <si>
    <t>ร้อยละการเบิกจ่ายงบประมาณ(งบดำเนินงาน)ภาพรวมในปีงบประมาณพ.ศ. 2559</t>
  </si>
  <si>
    <t>กลุ่มงานเจ้าภาพ</t>
  </si>
  <si>
    <t>ระดับความสำเร็จของการบริหารทรัพยากรร่วมกันระดับโซน (Zone)</t>
  </si>
  <si>
    <t>ระดับความสำเร็จของการประเมินระดับคุณธรรมและความโปร่งใสในการดำเนินงานเฉพาะหลักฐานเชิงประจักษ์ (Evidence Based)</t>
  </si>
  <si>
    <t>ระดับความสำเร็จของการดำเนินงานเพื่อให้เกิดความพึงพอใจต่อคุณภาพชีวิตในการทำงาน ความพึงพอใจในงานของบุคลากรและความผูกพันต่อองค์กร</t>
  </si>
  <si>
    <t>ระดับความสำเร็จของอำเภอในการดำเนินการป้องกันและควบคุมโรคไข้เลือดออก</t>
  </si>
  <si>
    <t>ระดับความสำเร็จของการดำเนินงานสุขาภิบาลอาหารในร้านจำหน่ายอาหาร โรงอาหารในโรงเรียนและศูนย์เด็กเล็ก ผ่านเกณฑ์มาตรฐานอาหารสะอาด รสชาติอร่อย (Clean Food Good Taste)</t>
  </si>
  <si>
    <t>มิติภายนอก (ด้านประสิทธิผล/คุณภาพบริการ)  ร้อยละ 65</t>
  </si>
  <si>
    <t>มิติภายใน (ด้านประสิทธิภาพ/พัฒนาองค์การ)  ร้อยละ 35</t>
  </si>
  <si>
    <t>ระดับความสำเร็จของหน่วยงานมีการดำเนินงานและผ่านเกณฑ์ประเมินองค์กรคุณธรรม</t>
  </si>
  <si>
    <t>ระดับความสำเร็จของการพัฒนาคุณภาพการบริหารจัดการภาครัฐ (PMQA)</t>
  </si>
  <si>
    <t>ความสำเร็จของการลดภาวะแทรกซ้อนเบาหวาน ความดันโลหิตสูงและลดอัตราป่วยรายใหม่ของโรคหัวใจและหลอดเลือดสมอง</t>
  </si>
  <si>
    <t>5 คะแนน</t>
  </si>
  <si>
    <t>ความสำเร็จของการดำเนินงานชลอไตเสื่อม (CKD)</t>
  </si>
  <si>
    <t>ระดับความสำเร็จของการบริหารจัดการการเงินการคลังของเครือข่ายบริการระดับอำเภอ (OCOF: One CUP One Fund)</t>
  </si>
  <si>
    <t>ตัวชี้วัดปี 2559</t>
  </si>
  <si>
    <t>ควบคุมโรคไม่ติดต่อ</t>
  </si>
  <si>
    <t>ควบคุมโรคติดต่อ</t>
  </si>
  <si>
    <t>คุ้มครอง</t>
  </si>
  <si>
    <t>สิ่งแวดล้อม</t>
  </si>
  <si>
    <t>พัฒนาคุณภาพ</t>
  </si>
  <si>
    <t>ยุทธศาสตร์</t>
  </si>
  <si>
    <t>ทรัพยากรบุคคล</t>
  </si>
  <si>
    <t>ความสำเร็จของการดำเนินงานด้านความปลอดภัยและ
ลดอุบัติเหตุทางถนน</t>
  </si>
  <si>
    <t>ความสำเร็จของการพัฒนาคุณภาพข้อมูล เพื่อให้เกิดความสมบูรณ์ถูกต้องของข้อมูล</t>
  </si>
  <si>
    <t>ระดับความสำเร็จของการดำเนินงานอาหารว่างเพื่อสุขภาพ (Healthy Break)</t>
  </si>
  <si>
    <t>ระดับ 5</t>
  </si>
  <si>
    <t>ระดับความสำเร็จของการบริหารการเงินการคลังหน่วยบริการมีประสิทธิภาพ(ไม่มีปัญหาการเงินระดับ 7 )</t>
  </si>
  <si>
    <t>ระดับความสำเร็จของการบริหารจัดการความเสี่ยงและการควบคุมภายในของหน่วยงาน</t>
  </si>
  <si>
    <t xml:space="preserve">ตัวชี้วัดตามคำรับรองการปฏิบัติราชการถ่ายทอดสู่ คปสอ. </t>
  </si>
  <si>
    <t xml:space="preserve">ความสำเร็จของการดำเนินงานตำบลจัดการสุขภาพแบบบูรณาการ 5 กลุ่มวัย
       </t>
  </si>
  <si>
    <t>ระดับความสำเร็จของหน่วยงานสาธารณสุขทุกระดับ (คปสอ.) ดำเนินการลด ละเลิกการใช้ภาชนะโฟมบรรจุอาหารเพื่อสุขภาพ (No Foam)</t>
  </si>
  <si>
    <t>รวมตัวชี้วัด 22 ตัว</t>
  </si>
  <si>
    <t>ความสำเร็จของการดำเนินงานบำบัดรักษาผู้ป่วยยาเสพติดที่หยุดเสพต่อเนื่อง 3 เดือน หลังจำหน่ายจากการบำบัดรักษา  (3 month remission rate)</t>
  </si>
  <si>
    <t>ระดับความสำเร็จของการพัฒนางานแพทย์แผนไทยในโรงพยาบาล</t>
  </si>
  <si>
    <t>ระดับความสำเร็จของหน่วยบริการปฐมภูมิมีคุณภาพมาตรฐาน</t>
  </si>
  <si>
    <t>อยุธยา</t>
  </si>
  <si>
    <t>ท่าเรือ</t>
  </si>
  <si>
    <t>นครหลวง</t>
  </si>
  <si>
    <t>บางบาล</t>
  </si>
  <si>
    <t>บางไทร</t>
  </si>
  <si>
    <t>บางปะอิน</t>
  </si>
  <si>
    <t>ภาชี</t>
  </si>
  <si>
    <t>ลาดบัวหลวง</t>
  </si>
  <si>
    <t>บางปะหัน</t>
  </si>
  <si>
    <t>วังน้อย</t>
  </si>
  <si>
    <t>เสนา</t>
  </si>
  <si>
    <t>อุทัย</t>
  </si>
  <si>
    <t>บางซ้าย</t>
  </si>
  <si>
    <t>มหาราช</t>
  </si>
  <si>
    <t>บ้านแพรก</t>
  </si>
  <si>
    <t>ผักไห่</t>
  </si>
  <si>
    <t>ผลงาน</t>
  </si>
  <si>
    <t>คะแนน</t>
  </si>
  <si>
    <t>ค่าถ่วงน.น.</t>
  </si>
  <si>
    <t>หมายเหตุ</t>
  </si>
  <si>
    <t>ระดับความสำเร็จของหน่วยงานมีการดำเนินงานและผ่านเกณฑ์ประเมินองค์กรคุณธรรม(โรงพยาบาล)</t>
  </si>
  <si>
    <t>ระดับความสำเร็จของหน่วยงานมีการดำเนินงานและผ่านเกณฑ์ประเมินองค์กรคุณธรรม (สสอ./รพ.สต.)</t>
  </si>
  <si>
    <t>รพ.</t>
  </si>
  <si>
    <t>สสอ.</t>
  </si>
  <si>
    <t>วิมล</t>
  </si>
  <si>
    <t>ทินกร</t>
  </si>
  <si>
    <t>อัจฉรา</t>
  </si>
  <si>
    <t>ทรงวุฒิ</t>
  </si>
  <si>
    <t>หลัก</t>
  </si>
  <si>
    <t>สมชาติ</t>
  </si>
  <si>
    <t>โชติมา</t>
  </si>
  <si>
    <t>เกษราภรณ์</t>
  </si>
  <si>
    <t>วสุนัยน์</t>
  </si>
  <si>
    <t>จุไรรัตน์</t>
  </si>
  <si>
    <t>สุภัสสรณ์</t>
  </si>
  <si>
    <t>ประกิจ</t>
  </si>
  <si>
    <t>สมพร</t>
  </si>
  <si>
    <t>สราวุธ</t>
  </si>
  <si>
    <t>สุชาติ</t>
  </si>
  <si>
    <t>ผู้รับผิดชอบ</t>
  </si>
  <si>
    <t>ตารางการส่ง Sar ประเมินรอบ 2 (ผลงาน 10 เดือน) คปสอ.ทุกแห่ง</t>
  </si>
  <si>
    <t>คปสอ.</t>
  </si>
  <si>
    <t>ว/ด/ป ที่ส่ง</t>
  </si>
  <si>
    <t>เวลาที่ส่ง</t>
  </si>
  <si>
    <t>ผู้ส่ง</t>
  </si>
  <si>
    <t>เกินกำหนด</t>
  </si>
  <si>
    <t>หักคะแนน</t>
  </si>
  <si>
    <t>8 ส.ค 59</t>
  </si>
  <si>
    <t>20.40 น.</t>
  </si>
  <si>
    <t>นนท์ธวัฒน์</t>
  </si>
  <si>
    <t>2 วัน</t>
  </si>
  <si>
    <t>ครบ 22 ตัว</t>
  </si>
  <si>
    <t>2 ส.ค 59</t>
  </si>
  <si>
    <t>9.58 น.</t>
  </si>
  <si>
    <t>เจษฎา</t>
  </si>
  <si>
    <t>5 ส.ค 59</t>
  </si>
  <si>
    <t>14.46 น.</t>
  </si>
  <si>
    <t>เจริญศรี</t>
  </si>
  <si>
    <t>13.27 น.</t>
  </si>
  <si>
    <t>จันน์จรัส</t>
  </si>
  <si>
    <t>16.50 น.</t>
  </si>
  <si>
    <t>อุบล</t>
  </si>
  <si>
    <t>14.37 น.</t>
  </si>
  <si>
    <t>อนุสรณ์</t>
  </si>
  <si>
    <t>9 ส.ค 59</t>
  </si>
  <si>
    <t>11.10 น.</t>
  </si>
  <si>
    <t>สังค์เขตร์</t>
  </si>
  <si>
    <t>3 วัน</t>
  </si>
  <si>
    <t>17.21 น.</t>
  </si>
  <si>
    <t>อรรถสิทธิ์</t>
  </si>
  <si>
    <t>18.15 น.</t>
  </si>
  <si>
    <t>ณัฐธยาน์</t>
  </si>
  <si>
    <t>16.25 น.</t>
  </si>
  <si>
    <t>สุระเชษฐ์</t>
  </si>
  <si>
    <t>13.12 น.</t>
  </si>
  <si>
    <t>พจนี</t>
  </si>
  <si>
    <t>10 ส.ค 59</t>
  </si>
  <si>
    <t>16.01 น.</t>
  </si>
  <si>
    <t>สุรพงษ์</t>
  </si>
  <si>
    <t>4 วัน</t>
  </si>
  <si>
    <t>20.26 น.</t>
  </si>
  <si>
    <t>จรูญ</t>
  </si>
  <si>
    <t>14.16 น.</t>
  </si>
  <si>
    <t>อรลักษณ์</t>
  </si>
  <si>
    <t>16.58 น.</t>
  </si>
  <si>
    <t>ปณิตา</t>
  </si>
  <si>
    <t>บุปผา</t>
  </si>
  <si>
    <t>ให้ส่งภายในวันที่ 5 ส.ค 59  เวลา 24.00 น.</t>
  </si>
  <si>
    <t>หากส่งช้าจะตัดข้อมูล ณ เวลา 24.00 น.ของวันใหม่  ถือเป็น 1 วัน  หักวันละ  0.01  คะแนน (โดยหักจากค่าคะแนนรวม)</t>
  </si>
  <si>
    <t>การประเมินผลตัวชี้วัดตามคำรับรองการปฏิบัติราชการ คปสอ. รอบ 10 เดือน (1 ตุลาคม 2558 - 31 กรกฎาคม 2559)</t>
  </si>
  <si>
    <t>ส่งเสริม/วิมล</t>
  </si>
  <si>
    <t>โรคไม่ติดต่อ/ทินกร</t>
  </si>
  <si>
    <t>โรคไม่ติดต่อ/อัจฉรา</t>
  </si>
  <si>
    <t>ควบคุมโรค/ทรงวุฒิ</t>
  </si>
  <si>
    <t>ส่งเสริม/สมชาติ</t>
  </si>
  <si>
    <t>คุ้มครอง/จุไรรัตน์</t>
  </si>
  <si>
    <t>สิ่งแวดล้อม/โชติมา</t>
  </si>
  <si>
    <t>พัฒนาคุณภาพ/วสุนัยน์</t>
  </si>
  <si>
    <t>แพทย์แผนไทย/จุไรรัตน์</t>
  </si>
  <si>
    <t>พัฒนาคุณภาพ/สุภัสสรณ์</t>
  </si>
  <si>
    <t>ประกัน/ประกิจ</t>
  </si>
  <si>
    <t>บริหาร/สมพร</t>
  </si>
  <si>
    <t>พัฒนาคุณภาพ/เกษราภรณ์</t>
  </si>
  <si>
    <t>ยุทธศาสตร์/สราวุธ</t>
  </si>
  <si>
    <t>บุคคล/สุชาติ</t>
  </si>
  <si>
    <t>กลุ่มงานเจ้าภาพ/ผู้รับผิดชอบ</t>
  </si>
  <si>
    <t>หักคะแนนส่งล่าช้า</t>
  </si>
  <si>
    <t>คะแนนสุทธิ</t>
  </si>
  <si>
    <t>n/a</t>
  </si>
  <si>
    <t>ขั้น 5.2</t>
  </si>
  <si>
    <t>ขั้น 4.2</t>
  </si>
  <si>
    <t>ขั้น 5.1</t>
  </si>
  <si>
    <t>ขั้น 4.1</t>
  </si>
  <si>
    <t>แก้ไข</t>
  </si>
  <si>
    <t>บางปะหัน,ภาชี</t>
  </si>
  <si>
    <t>ไม่ได้แก้ไข</t>
  </si>
  <si>
    <t>ท่าเรือ,อุทัย,บ้านแพรก</t>
  </si>
  <si>
    <t>บางไทร,บางบาล,บางปะอิน,บางปะหัน,เสนา,บางซ้าย,บ้านแพรก</t>
  </si>
  <si>
    <t>ผักไห่,ลาดบัวหลวง,เสนา,บางซ้าย</t>
  </si>
  <si>
    <t>ผักไห่,เสนา,บางซ้าย</t>
  </si>
  <si>
    <t>สสอ.นครหลวง</t>
  </si>
  <si>
    <t>รพ.บางปะอิน</t>
  </si>
  <si>
    <t>รพ.อยุธยา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</si>
</sst>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"/>
    <numFmt numFmtId="193" formatCode="0.000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10"/>
      <name val="TH SarabunPSK"/>
      <family val="2"/>
    </font>
    <font>
      <sz val="11"/>
      <name val="Tahoma"/>
      <family val="2"/>
    </font>
    <font>
      <b/>
      <sz val="12"/>
      <color indexed="10"/>
      <name val="TH SarabunPSK"/>
      <family val="2"/>
    </font>
    <font>
      <b/>
      <sz val="12"/>
      <color indexed="9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sz val="11"/>
      <name val="Calibri"/>
      <family val="2"/>
    </font>
    <font>
      <b/>
      <sz val="12"/>
      <color rgb="FFFF0000"/>
      <name val="TH SarabunPSK"/>
      <family val="2"/>
    </font>
    <font>
      <b/>
      <sz val="12"/>
      <color theme="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8B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9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5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 wrapText="1"/>
    </xf>
    <xf numFmtId="0" fontId="54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/>
    </xf>
    <xf numFmtId="0" fontId="53" fillId="0" borderId="14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vertical="top"/>
    </xf>
    <xf numFmtId="0" fontId="53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53" fillId="0" borderId="0" xfId="0" applyFont="1" applyFill="1" applyAlignment="1">
      <alignment vertical="top" wrapText="1"/>
    </xf>
    <xf numFmtId="9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3" fillId="34" borderId="10" xfId="0" applyFont="1" applyFill="1" applyBorder="1" applyAlignment="1">
      <alignment vertical="top" wrapText="1"/>
    </xf>
    <xf numFmtId="0" fontId="55" fillId="34" borderId="10" xfId="0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left" vertical="top" wrapText="1"/>
    </xf>
    <xf numFmtId="1" fontId="2" fillId="34" borderId="10" xfId="0" applyNumberFormat="1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" fontId="5" fillId="34" borderId="10" xfId="0" applyNumberFormat="1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/>
    </xf>
    <xf numFmtId="1" fontId="57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57" fillId="34" borderId="10" xfId="0" applyFont="1" applyFill="1" applyBorder="1" applyAlignment="1">
      <alignment vertical="top" wrapText="1"/>
    </xf>
    <xf numFmtId="0" fontId="58" fillId="34" borderId="1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1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34" borderId="13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57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58" fillId="35" borderId="10" xfId="0" applyFont="1" applyFill="1" applyBorder="1" applyAlignment="1">
      <alignment horizontal="center" vertical="top"/>
    </xf>
    <xf numFmtId="193" fontId="58" fillId="35" borderId="10" xfId="0" applyNumberFormat="1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top" wrapText="1"/>
    </xf>
    <xf numFmtId="1" fontId="57" fillId="0" borderId="10" xfId="0" applyNumberFormat="1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0" fillId="0" borderId="0" xfId="0" applyFont="1" applyAlignment="1">
      <alignment horizontal="center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60" fillId="0" borderId="0" xfId="0" applyFont="1" applyFill="1" applyAlignment="1">
      <alignment horizontal="left"/>
    </xf>
    <xf numFmtId="0" fontId="6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60" fillId="0" borderId="0" xfId="0" applyFont="1" applyAlignment="1">
      <alignment horizontal="center"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9" borderId="10" xfId="0" applyFont="1" applyFill="1" applyBorder="1" applyAlignment="1">
      <alignment horizontal="center" vertical="top" wrapText="1"/>
    </xf>
    <xf numFmtId="193" fontId="5" fillId="9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/>
    </xf>
    <xf numFmtId="193" fontId="5" fillId="34" borderId="10" xfId="0" applyNumberFormat="1" applyFont="1" applyFill="1" applyBorder="1" applyAlignment="1">
      <alignment horizontal="center" vertical="top"/>
    </xf>
    <xf numFmtId="0" fontId="61" fillId="34" borderId="1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vertical="top"/>
    </xf>
    <xf numFmtId="0" fontId="58" fillId="0" borderId="10" xfId="0" applyFont="1" applyFill="1" applyBorder="1" applyAlignment="1">
      <alignment horizontal="center" vertical="top"/>
    </xf>
    <xf numFmtId="2" fontId="57" fillId="0" borderId="10" xfId="0" applyNumberFormat="1" applyFont="1" applyFill="1" applyBorder="1" applyAlignment="1">
      <alignment horizontal="center" vertical="top" wrapText="1"/>
    </xf>
    <xf numFmtId="1" fontId="57" fillId="0" borderId="13" xfId="0" applyNumberFormat="1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  <xf numFmtId="1" fontId="57" fillId="34" borderId="13" xfId="0" applyNumberFormat="1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horizontal="center" vertical="top" wrapText="1"/>
    </xf>
    <xf numFmtId="0" fontId="57" fillId="0" borderId="16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left" vertical="top" wrapText="1"/>
    </xf>
    <xf numFmtId="1" fontId="58" fillId="35" borderId="10" xfId="0" applyNumberFormat="1" applyFont="1" applyFill="1" applyBorder="1" applyAlignment="1">
      <alignment horizontal="center" vertical="top"/>
    </xf>
    <xf numFmtId="0" fontId="58" fillId="35" borderId="13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/>
    </xf>
    <xf numFmtId="0" fontId="61" fillId="0" borderId="0" xfId="0" applyFont="1" applyAlignment="1">
      <alignment vertical="top"/>
    </xf>
    <xf numFmtId="1" fontId="61" fillId="0" borderId="0" xfId="0" applyNumberFormat="1" applyFont="1" applyBorder="1" applyAlignment="1">
      <alignment horizontal="center" vertical="top"/>
    </xf>
    <xf numFmtId="0" fontId="61" fillId="0" borderId="0" xfId="0" applyFont="1" applyBorder="1" applyAlignment="1">
      <alignment horizontal="left" vertical="top"/>
    </xf>
    <xf numFmtId="0" fontId="61" fillId="0" borderId="0" xfId="0" applyFont="1" applyBorder="1" applyAlignment="1">
      <alignment vertical="top"/>
    </xf>
    <xf numFmtId="193" fontId="61" fillId="0" borderId="0" xfId="0" applyNumberFormat="1" applyFont="1" applyBorder="1" applyAlignment="1">
      <alignment horizontal="center" vertical="top"/>
    </xf>
    <xf numFmtId="1" fontId="61" fillId="33" borderId="0" xfId="0" applyNumberFormat="1" applyFont="1" applyFill="1" applyBorder="1" applyAlignment="1">
      <alignment horizontal="center" vertical="top"/>
    </xf>
    <xf numFmtId="0" fontId="61" fillId="33" borderId="0" xfId="0" applyFont="1" applyFill="1" applyBorder="1" applyAlignment="1">
      <alignment horizontal="left" vertical="top"/>
    </xf>
    <xf numFmtId="0" fontId="61" fillId="33" borderId="0" xfId="0" applyFont="1" applyFill="1" applyAlignment="1">
      <alignment vertical="top"/>
    </xf>
    <xf numFmtId="0" fontId="61" fillId="33" borderId="0" xfId="0" applyFont="1" applyFill="1" applyBorder="1" applyAlignment="1">
      <alignment vertical="top"/>
    </xf>
    <xf numFmtId="193" fontId="61" fillId="33" borderId="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1" fontId="6" fillId="0" borderId="13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 wrapText="1"/>
    </xf>
    <xf numFmtId="193" fontId="5" fillId="0" borderId="0" xfId="0" applyNumberFormat="1" applyFont="1" applyBorder="1" applyAlignment="1">
      <alignment horizontal="center" vertical="center"/>
    </xf>
    <xf numFmtId="193" fontId="58" fillId="0" borderId="10" xfId="0" applyNumberFormat="1" applyFont="1" applyFill="1" applyBorder="1" applyAlignment="1">
      <alignment horizontal="center" vertical="top"/>
    </xf>
    <xf numFmtId="193" fontId="5" fillId="0" borderId="10" xfId="0" applyNumberFormat="1" applyFont="1" applyFill="1" applyBorder="1" applyAlignment="1">
      <alignment horizontal="center" vertical="top"/>
    </xf>
    <xf numFmtId="193" fontId="58" fillId="34" borderId="10" xfId="0" applyNumberFormat="1" applyFont="1" applyFill="1" applyBorder="1" applyAlignment="1">
      <alignment horizontal="center" vertical="top" wrapText="1"/>
    </xf>
    <xf numFmtId="193" fontId="5" fillId="0" borderId="0" xfId="0" applyNumberFormat="1" applyFont="1" applyBorder="1" applyAlignment="1">
      <alignment horizontal="center" vertical="top"/>
    </xf>
    <xf numFmtId="19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93" fontId="58" fillId="34" borderId="10" xfId="0" applyNumberFormat="1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 wrapText="1"/>
    </xf>
    <xf numFmtId="2" fontId="59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vertical="top"/>
    </xf>
    <xf numFmtId="0" fontId="62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center" vertical="top"/>
    </xf>
    <xf numFmtId="0" fontId="5" fillId="9" borderId="10" xfId="0" applyFont="1" applyFill="1" applyBorder="1" applyAlignment="1">
      <alignment horizontal="center"/>
    </xf>
    <xf numFmtId="0" fontId="58" fillId="9" borderId="10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 vertical="top" wrapText="1"/>
    </xf>
    <xf numFmtId="0" fontId="5" fillId="37" borderId="18" xfId="0" applyFont="1" applyFill="1" applyBorder="1" applyAlignment="1">
      <alignment horizontal="center" vertical="top" wrapText="1"/>
    </xf>
    <xf numFmtId="0" fontId="5" fillId="37" borderId="19" xfId="0" applyFont="1" applyFill="1" applyBorder="1" applyAlignment="1">
      <alignment horizontal="center" vertical="top" wrapText="1"/>
    </xf>
    <xf numFmtId="0" fontId="5" fillId="37" borderId="20" xfId="0" applyFont="1" applyFill="1" applyBorder="1" applyAlignment="1">
      <alignment horizontal="center" vertical="top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1" fontId="58" fillId="34" borderId="13" xfId="0" applyNumberFormat="1" applyFont="1" applyFill="1" applyBorder="1" applyAlignment="1">
      <alignment horizontal="left" vertical="top" wrapText="1"/>
    </xf>
    <xf numFmtId="1" fontId="58" fillId="34" borderId="12" xfId="0" applyNumberFormat="1" applyFont="1" applyFill="1" applyBorder="1" applyAlignment="1">
      <alignment horizontal="left" vertical="top" wrapText="1"/>
    </xf>
    <xf numFmtId="1" fontId="5" fillId="37" borderId="19" xfId="0" applyNumberFormat="1" applyFont="1" applyFill="1" applyBorder="1" applyAlignment="1">
      <alignment horizontal="center" vertical="top" wrapText="1"/>
    </xf>
    <xf numFmtId="1" fontId="5" fillId="37" borderId="20" xfId="0" applyNumberFormat="1" applyFont="1" applyFill="1" applyBorder="1" applyAlignment="1">
      <alignment horizontal="center" vertical="top" wrapText="1"/>
    </xf>
    <xf numFmtId="0" fontId="5" fillId="37" borderId="13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1" fontId="2" fillId="34" borderId="13" xfId="0" applyNumberFormat="1" applyFont="1" applyFill="1" applyBorder="1" applyAlignment="1">
      <alignment horizontal="left" vertical="top" wrapText="1"/>
    </xf>
    <xf numFmtId="1" fontId="2" fillId="34" borderId="1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37" borderId="19" xfId="0" applyNumberFormat="1" applyFont="1" applyFill="1" applyBorder="1" applyAlignment="1">
      <alignment horizontal="center" vertical="top" wrapText="1"/>
    </xf>
    <xf numFmtId="1" fontId="2" fillId="37" borderId="20" xfId="0" applyNumberFormat="1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 vertical="top" wrapText="1"/>
    </xf>
    <xf numFmtId="0" fontId="2" fillId="37" borderId="20" xfId="0" applyFont="1" applyFill="1" applyBorder="1" applyAlignment="1">
      <alignment horizontal="center" vertical="top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top" wrapText="1"/>
    </xf>
    <xf numFmtId="0" fontId="2" fillId="9" borderId="11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B111"/>
  <sheetViews>
    <sheetView tabSelected="1" zoomScale="110" zoomScaleNormal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5"/>
  <cols>
    <col min="1" max="1" width="5.8515625" style="72" customWidth="1"/>
    <col min="2" max="2" width="39.7109375" style="73" customWidth="1"/>
    <col min="3" max="3" width="8.00390625" style="74" customWidth="1"/>
    <col min="4" max="4" width="5.421875" style="75" customWidth="1"/>
    <col min="5" max="5" width="10.57421875" style="73" customWidth="1"/>
    <col min="6" max="6" width="6.00390625" style="76" customWidth="1"/>
    <col min="7" max="7" width="6.421875" style="76" customWidth="1"/>
    <col min="8" max="8" width="7.57421875" style="169" customWidth="1"/>
    <col min="9" max="9" width="6.421875" style="76" customWidth="1"/>
    <col min="10" max="10" width="5.421875" style="76" customWidth="1"/>
    <col min="11" max="11" width="8.00390625" style="169" customWidth="1"/>
    <col min="12" max="12" width="6.140625" style="76" customWidth="1"/>
    <col min="13" max="13" width="6.28125" style="76" customWidth="1"/>
    <col min="14" max="14" width="7.7109375" style="60" customWidth="1"/>
    <col min="15" max="15" width="7.00390625" style="76" customWidth="1"/>
    <col min="16" max="16" width="6.421875" style="76" customWidth="1"/>
    <col min="17" max="17" width="9.00390625" style="60" customWidth="1"/>
    <col min="18" max="18" width="7.7109375" style="76" customWidth="1"/>
    <col min="19" max="19" width="7.28125" style="76" customWidth="1"/>
    <col min="20" max="20" width="7.140625" style="60" customWidth="1"/>
    <col min="21" max="21" width="7.7109375" style="76" customWidth="1"/>
    <col min="22" max="22" width="7.28125" style="76" customWidth="1"/>
    <col min="23" max="23" width="7.7109375" style="60" customWidth="1"/>
    <col min="24" max="24" width="7.7109375" style="76" customWidth="1"/>
    <col min="25" max="25" width="7.28125" style="76" customWidth="1"/>
    <col min="26" max="26" width="7.28125" style="60" customWidth="1"/>
    <col min="27" max="27" width="7.7109375" style="76" customWidth="1"/>
    <col min="28" max="28" width="7.28125" style="76" customWidth="1"/>
    <col min="29" max="29" width="7.421875" style="60" customWidth="1"/>
    <col min="30" max="30" width="7.7109375" style="76" customWidth="1"/>
    <col min="31" max="31" width="7.28125" style="76" customWidth="1"/>
    <col min="32" max="32" width="7.421875" style="60" customWidth="1"/>
    <col min="33" max="33" width="7.7109375" style="76" customWidth="1"/>
    <col min="34" max="34" width="7.28125" style="76" customWidth="1"/>
    <col min="35" max="35" width="7.7109375" style="60" customWidth="1"/>
    <col min="36" max="36" width="7.7109375" style="76" customWidth="1"/>
    <col min="37" max="37" width="7.28125" style="76" customWidth="1"/>
    <col min="38" max="38" width="7.140625" style="60" customWidth="1"/>
    <col min="39" max="39" width="6.7109375" style="76" customWidth="1"/>
    <col min="40" max="40" width="7.28125" style="76" customWidth="1"/>
    <col min="41" max="41" width="7.421875" style="60" customWidth="1"/>
    <col min="42" max="42" width="7.00390625" style="76" customWidth="1"/>
    <col min="43" max="43" width="7.28125" style="76" customWidth="1"/>
    <col min="44" max="44" width="8.00390625" style="60" customWidth="1"/>
    <col min="45" max="45" width="7.140625" style="76" customWidth="1"/>
    <col min="46" max="46" width="7.28125" style="76" customWidth="1"/>
    <col min="47" max="47" width="7.28125" style="60" customWidth="1"/>
    <col min="48" max="48" width="7.7109375" style="76" customWidth="1"/>
    <col min="49" max="49" width="7.28125" style="76" customWidth="1"/>
    <col min="50" max="50" width="7.7109375" style="60" customWidth="1"/>
    <col min="51" max="51" width="7.7109375" style="76" customWidth="1"/>
    <col min="52" max="52" width="7.28125" style="76" customWidth="1"/>
    <col min="53" max="53" width="8.140625" style="60" customWidth="1"/>
    <col min="54" max="54" width="23.140625" style="179" customWidth="1"/>
    <col min="55" max="16384" width="9.00390625" style="76" customWidth="1"/>
  </cols>
  <sheetData>
    <row r="1" spans="1:54" s="58" customFormat="1" ht="15.75">
      <c r="A1" s="114" t="s">
        <v>134</v>
      </c>
      <c r="B1" s="57"/>
      <c r="C1" s="57"/>
      <c r="D1" s="57"/>
      <c r="E1" s="57"/>
      <c r="H1" s="164"/>
      <c r="K1" s="164"/>
      <c r="N1" s="170"/>
      <c r="Q1" s="170"/>
      <c r="T1" s="170"/>
      <c r="W1" s="170"/>
      <c r="Z1" s="170"/>
      <c r="AC1" s="170"/>
      <c r="AF1" s="170"/>
      <c r="AI1" s="170"/>
      <c r="AL1" s="170"/>
      <c r="AO1" s="170"/>
      <c r="AR1" s="170"/>
      <c r="AU1" s="170"/>
      <c r="AX1" s="170"/>
      <c r="BA1" s="170"/>
      <c r="BB1" s="177"/>
    </row>
    <row r="2" spans="1:54" s="58" customFormat="1" ht="15.75">
      <c r="A2" s="115" t="s">
        <v>8</v>
      </c>
      <c r="B2" s="59"/>
      <c r="C2" s="59"/>
      <c r="D2" s="59"/>
      <c r="E2" s="59"/>
      <c r="H2" s="164"/>
      <c r="K2" s="164"/>
      <c r="N2" s="170"/>
      <c r="Q2" s="170"/>
      <c r="T2" s="170"/>
      <c r="W2" s="170"/>
      <c r="Z2" s="170"/>
      <c r="AC2" s="170"/>
      <c r="AF2" s="170"/>
      <c r="AI2" s="170"/>
      <c r="AL2" s="170"/>
      <c r="AO2" s="170"/>
      <c r="AR2" s="170"/>
      <c r="AU2" s="170"/>
      <c r="AX2" s="170"/>
      <c r="BA2" s="170"/>
      <c r="BB2" s="177"/>
    </row>
    <row r="3" spans="1:54" s="60" customFormat="1" ht="18.75" customHeight="1">
      <c r="A3" s="194" t="s">
        <v>0</v>
      </c>
      <c r="B3" s="196" t="s">
        <v>24</v>
      </c>
      <c r="C3" s="188" t="s">
        <v>1</v>
      </c>
      <c r="D3" s="190" t="s">
        <v>2</v>
      </c>
      <c r="E3" s="186" t="s">
        <v>150</v>
      </c>
      <c r="F3" s="184" t="s">
        <v>45</v>
      </c>
      <c r="G3" s="184"/>
      <c r="H3" s="184"/>
      <c r="I3" s="184" t="s">
        <v>46</v>
      </c>
      <c r="J3" s="184"/>
      <c r="K3" s="184"/>
      <c r="L3" s="184" t="s">
        <v>47</v>
      </c>
      <c r="M3" s="184"/>
      <c r="N3" s="184"/>
      <c r="O3" s="185" t="s">
        <v>49</v>
      </c>
      <c r="P3" s="185"/>
      <c r="Q3" s="185"/>
      <c r="R3" s="185" t="s">
        <v>48</v>
      </c>
      <c r="S3" s="185"/>
      <c r="T3" s="185"/>
      <c r="U3" s="185" t="s">
        <v>50</v>
      </c>
      <c r="V3" s="185"/>
      <c r="W3" s="185"/>
      <c r="X3" s="185" t="s">
        <v>53</v>
      </c>
      <c r="Y3" s="185"/>
      <c r="Z3" s="185"/>
      <c r="AA3" s="185" t="s">
        <v>60</v>
      </c>
      <c r="AB3" s="185"/>
      <c r="AC3" s="185"/>
      <c r="AD3" s="185" t="s">
        <v>51</v>
      </c>
      <c r="AE3" s="185"/>
      <c r="AF3" s="185"/>
      <c r="AG3" s="185" t="s">
        <v>52</v>
      </c>
      <c r="AH3" s="185"/>
      <c r="AI3" s="185"/>
      <c r="AJ3" s="185" t="s">
        <v>54</v>
      </c>
      <c r="AK3" s="185"/>
      <c r="AL3" s="185"/>
      <c r="AM3" s="185" t="s">
        <v>55</v>
      </c>
      <c r="AN3" s="185"/>
      <c r="AO3" s="185"/>
      <c r="AP3" s="184" t="s">
        <v>57</v>
      </c>
      <c r="AQ3" s="184"/>
      <c r="AR3" s="184"/>
      <c r="AS3" s="184" t="s">
        <v>56</v>
      </c>
      <c r="AT3" s="184"/>
      <c r="AU3" s="184"/>
      <c r="AV3" s="184" t="s">
        <v>58</v>
      </c>
      <c r="AW3" s="184"/>
      <c r="AX3" s="184"/>
      <c r="AY3" s="184" t="s">
        <v>59</v>
      </c>
      <c r="AZ3" s="184"/>
      <c r="BA3" s="184"/>
      <c r="BB3" s="178" t="s">
        <v>158</v>
      </c>
    </row>
    <row r="4" spans="1:54" s="60" customFormat="1" ht="29.25" customHeight="1">
      <c r="A4" s="195"/>
      <c r="B4" s="196"/>
      <c r="C4" s="189"/>
      <c r="D4" s="191"/>
      <c r="E4" s="187"/>
      <c r="F4" s="116" t="s">
        <v>61</v>
      </c>
      <c r="G4" s="116" t="s">
        <v>62</v>
      </c>
      <c r="H4" s="117" t="s">
        <v>63</v>
      </c>
      <c r="I4" s="116" t="s">
        <v>61</v>
      </c>
      <c r="J4" s="116" t="s">
        <v>62</v>
      </c>
      <c r="K4" s="117" t="s">
        <v>63</v>
      </c>
      <c r="L4" s="116" t="s">
        <v>61</v>
      </c>
      <c r="M4" s="116" t="s">
        <v>62</v>
      </c>
      <c r="N4" s="116" t="s">
        <v>63</v>
      </c>
      <c r="O4" s="116" t="s">
        <v>61</v>
      </c>
      <c r="P4" s="116" t="s">
        <v>62</v>
      </c>
      <c r="Q4" s="116" t="s">
        <v>63</v>
      </c>
      <c r="R4" s="116" t="s">
        <v>61</v>
      </c>
      <c r="S4" s="116" t="s">
        <v>62</v>
      </c>
      <c r="T4" s="116" t="s">
        <v>63</v>
      </c>
      <c r="U4" s="116" t="s">
        <v>61</v>
      </c>
      <c r="V4" s="116" t="s">
        <v>62</v>
      </c>
      <c r="W4" s="116" t="s">
        <v>63</v>
      </c>
      <c r="X4" s="116" t="s">
        <v>61</v>
      </c>
      <c r="Y4" s="116" t="s">
        <v>62</v>
      </c>
      <c r="Z4" s="116" t="s">
        <v>63</v>
      </c>
      <c r="AA4" s="116" t="s">
        <v>61</v>
      </c>
      <c r="AB4" s="116" t="s">
        <v>62</v>
      </c>
      <c r="AC4" s="116" t="s">
        <v>63</v>
      </c>
      <c r="AD4" s="116" t="s">
        <v>61</v>
      </c>
      <c r="AE4" s="116" t="s">
        <v>62</v>
      </c>
      <c r="AF4" s="116" t="s">
        <v>63</v>
      </c>
      <c r="AG4" s="116" t="s">
        <v>61</v>
      </c>
      <c r="AH4" s="116" t="s">
        <v>62</v>
      </c>
      <c r="AI4" s="116" t="s">
        <v>63</v>
      </c>
      <c r="AJ4" s="116" t="s">
        <v>61</v>
      </c>
      <c r="AK4" s="116" t="s">
        <v>62</v>
      </c>
      <c r="AL4" s="116" t="s">
        <v>63</v>
      </c>
      <c r="AM4" s="116" t="s">
        <v>61</v>
      </c>
      <c r="AN4" s="116" t="s">
        <v>62</v>
      </c>
      <c r="AO4" s="116" t="s">
        <v>63</v>
      </c>
      <c r="AP4" s="116" t="s">
        <v>61</v>
      </c>
      <c r="AQ4" s="116" t="s">
        <v>62</v>
      </c>
      <c r="AR4" s="116" t="s">
        <v>63</v>
      </c>
      <c r="AS4" s="116" t="s">
        <v>61</v>
      </c>
      <c r="AT4" s="116" t="s">
        <v>62</v>
      </c>
      <c r="AU4" s="116" t="s">
        <v>63</v>
      </c>
      <c r="AV4" s="116" t="s">
        <v>61</v>
      </c>
      <c r="AW4" s="116" t="s">
        <v>62</v>
      </c>
      <c r="AX4" s="116" t="s">
        <v>63</v>
      </c>
      <c r="AY4" s="116" t="s">
        <v>61</v>
      </c>
      <c r="AZ4" s="116" t="s">
        <v>62</v>
      </c>
      <c r="BA4" s="116" t="s">
        <v>63</v>
      </c>
      <c r="BB4" s="179"/>
    </row>
    <row r="5" spans="1:54" s="79" customFormat="1" ht="15.75">
      <c r="A5" s="61" t="s">
        <v>16</v>
      </c>
      <c r="B5" s="62"/>
      <c r="C5" s="63"/>
      <c r="D5" s="68">
        <f>SUM(D6:D16)</f>
        <v>65</v>
      </c>
      <c r="E5" s="77"/>
      <c r="F5" s="118"/>
      <c r="G5" s="118"/>
      <c r="H5" s="119"/>
      <c r="I5" s="118"/>
      <c r="J5" s="118"/>
      <c r="K5" s="119"/>
      <c r="L5" s="118"/>
      <c r="M5" s="118"/>
      <c r="N5" s="118"/>
      <c r="O5" s="118"/>
      <c r="P5" s="118"/>
      <c r="Q5" s="118"/>
      <c r="R5" s="118"/>
      <c r="S5" s="118"/>
      <c r="T5" s="118"/>
      <c r="U5" s="120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80"/>
    </row>
    <row r="6" spans="1:54" s="89" customFormat="1" ht="36.75" customHeight="1">
      <c r="A6" s="87">
        <v>1</v>
      </c>
      <c r="B6" s="64" t="s">
        <v>39</v>
      </c>
      <c r="C6" s="65" t="s">
        <v>21</v>
      </c>
      <c r="D6" s="66">
        <v>15</v>
      </c>
      <c r="E6" s="78" t="s">
        <v>135</v>
      </c>
      <c r="F6" s="88">
        <v>12.3572</v>
      </c>
      <c r="G6" s="88">
        <v>4.13</v>
      </c>
      <c r="H6" s="165">
        <f>G6*D6/100</f>
        <v>0.6194999999999999</v>
      </c>
      <c r="I6" s="88">
        <v>14.0176</v>
      </c>
      <c r="J6" s="88">
        <v>4.67</v>
      </c>
      <c r="K6" s="165">
        <f>J6*D6/100</f>
        <v>0.7005</v>
      </c>
      <c r="L6" s="88">
        <v>14.5</v>
      </c>
      <c r="M6" s="88">
        <v>4.83</v>
      </c>
      <c r="N6" s="165">
        <f>M6*D6/100</f>
        <v>0.7245</v>
      </c>
      <c r="O6" s="88">
        <v>11.937</v>
      </c>
      <c r="P6" s="88">
        <v>3.98</v>
      </c>
      <c r="Q6" s="165">
        <f>P6*D6/100</f>
        <v>0.597</v>
      </c>
      <c r="R6" s="88">
        <v>13.554</v>
      </c>
      <c r="S6" s="88">
        <v>4.51</v>
      </c>
      <c r="T6" s="165">
        <f>S6*D6/100</f>
        <v>0.6764999999999999</v>
      </c>
      <c r="U6" s="88">
        <v>12.25</v>
      </c>
      <c r="V6" s="88">
        <v>4.08</v>
      </c>
      <c r="W6" s="165">
        <f>V6*D6/100</f>
        <v>0.612</v>
      </c>
      <c r="X6" s="172">
        <v>12.799</v>
      </c>
      <c r="Y6" s="172">
        <v>4.27</v>
      </c>
      <c r="Z6" s="165">
        <f>Y6*D6/100</f>
        <v>0.6405</v>
      </c>
      <c r="AA6" s="88">
        <v>12.829</v>
      </c>
      <c r="AB6" s="88">
        <v>4.28</v>
      </c>
      <c r="AC6" s="165">
        <f>AB6*D6/100</f>
        <v>0.642</v>
      </c>
      <c r="AD6" s="172">
        <v>14.75</v>
      </c>
      <c r="AE6" s="172">
        <v>4.92</v>
      </c>
      <c r="AF6" s="165">
        <f>AE6*D6/100</f>
        <v>0.738</v>
      </c>
      <c r="AG6" s="88">
        <v>14.3686</v>
      </c>
      <c r="AH6" s="88">
        <v>4.79</v>
      </c>
      <c r="AI6" s="165">
        <f>AH6*D6/100</f>
        <v>0.7184999999999999</v>
      </c>
      <c r="AJ6" s="88">
        <v>14.193</v>
      </c>
      <c r="AK6" s="88">
        <v>4.73</v>
      </c>
      <c r="AL6" s="165">
        <f>AK6*D6/100</f>
        <v>0.7095</v>
      </c>
      <c r="AM6" s="88">
        <v>13.57</v>
      </c>
      <c r="AN6" s="88">
        <v>4.52</v>
      </c>
      <c r="AO6" s="165">
        <f>AN6*D6/100</f>
        <v>0.6779999999999999</v>
      </c>
      <c r="AP6" s="88">
        <v>13.9795</v>
      </c>
      <c r="AQ6" s="88">
        <v>4.66</v>
      </c>
      <c r="AR6" s="165">
        <f>AQ6*D6/100</f>
        <v>0.6990000000000001</v>
      </c>
      <c r="AS6" s="88">
        <v>14.0387</v>
      </c>
      <c r="AT6" s="88">
        <v>4.68</v>
      </c>
      <c r="AU6" s="165">
        <f>AT6*D6/100</f>
        <v>0.7019999999999998</v>
      </c>
      <c r="AV6" s="88">
        <v>13.151</v>
      </c>
      <c r="AW6" s="88">
        <v>4.38</v>
      </c>
      <c r="AX6" s="165">
        <f>AW6*D6/100</f>
        <v>0.657</v>
      </c>
      <c r="AY6" s="88">
        <v>14.073</v>
      </c>
      <c r="AZ6" s="88">
        <v>4.69</v>
      </c>
      <c r="BA6" s="165">
        <f>AZ6*D6/100</f>
        <v>0.7035000000000001</v>
      </c>
      <c r="BB6" s="181" t="s">
        <v>159</v>
      </c>
    </row>
    <row r="7" spans="1:54" s="121" customFormat="1" ht="44.25" customHeight="1">
      <c r="A7" s="87">
        <v>2</v>
      </c>
      <c r="B7" s="64" t="s">
        <v>20</v>
      </c>
      <c r="C7" s="65" t="s">
        <v>21</v>
      </c>
      <c r="D7" s="66">
        <v>5</v>
      </c>
      <c r="E7" s="78" t="s">
        <v>136</v>
      </c>
      <c r="F7" s="122">
        <v>4.05</v>
      </c>
      <c r="G7" s="122">
        <v>4.05</v>
      </c>
      <c r="H7" s="165">
        <f aca="true" t="shared" si="0" ref="H7:H16">G7*D7/100</f>
        <v>0.2025</v>
      </c>
      <c r="I7" s="122">
        <v>4.45</v>
      </c>
      <c r="J7" s="122">
        <v>4.45</v>
      </c>
      <c r="K7" s="165">
        <f aca="true" t="shared" si="1" ref="K7:K16">J7*D7/100</f>
        <v>0.2225</v>
      </c>
      <c r="L7" s="122">
        <v>4.45</v>
      </c>
      <c r="M7" s="122">
        <v>4.45</v>
      </c>
      <c r="N7" s="165">
        <f aca="true" t="shared" si="2" ref="N7:N37">M7*D7/100</f>
        <v>0.2225</v>
      </c>
      <c r="O7" s="122">
        <v>4.4</v>
      </c>
      <c r="P7" s="122">
        <v>4.4</v>
      </c>
      <c r="Q7" s="165">
        <f aca="true" t="shared" si="3" ref="Q7:Q37">P7*D7/100</f>
        <v>0.22</v>
      </c>
      <c r="R7" s="122">
        <v>4.4</v>
      </c>
      <c r="S7" s="122">
        <v>4.4</v>
      </c>
      <c r="T7" s="165">
        <f aca="true" t="shared" si="4" ref="T7:T37">S7*D7/100</f>
        <v>0.22</v>
      </c>
      <c r="U7" s="122">
        <v>4.5</v>
      </c>
      <c r="V7" s="122">
        <v>4.5</v>
      </c>
      <c r="W7" s="165">
        <f aca="true" t="shared" si="5" ref="W7:W37">V7*D7/100</f>
        <v>0.225</v>
      </c>
      <c r="X7" s="122">
        <v>4.8</v>
      </c>
      <c r="Y7" s="122">
        <v>4.8</v>
      </c>
      <c r="Z7" s="165">
        <f aca="true" t="shared" si="6" ref="Z7:Z37">Y7*D7/100</f>
        <v>0.24</v>
      </c>
      <c r="AA7" s="122">
        <v>4.3</v>
      </c>
      <c r="AB7" s="122">
        <v>4.3</v>
      </c>
      <c r="AC7" s="165">
        <f aca="true" t="shared" si="7" ref="AC7:AC37">AB7*D7/100</f>
        <v>0.215</v>
      </c>
      <c r="AD7" s="122">
        <v>4.3</v>
      </c>
      <c r="AE7" s="122">
        <v>4.3</v>
      </c>
      <c r="AF7" s="165">
        <f aca="true" t="shared" si="8" ref="AF7:AF37">AE7*D7/100</f>
        <v>0.215</v>
      </c>
      <c r="AG7" s="122">
        <v>4.45</v>
      </c>
      <c r="AH7" s="122">
        <v>4.45</v>
      </c>
      <c r="AI7" s="165">
        <f aca="true" t="shared" si="9" ref="AI7:AI37">AH7*D7/100</f>
        <v>0.2225</v>
      </c>
      <c r="AJ7" s="122">
        <v>4.9</v>
      </c>
      <c r="AK7" s="122">
        <v>4.9</v>
      </c>
      <c r="AL7" s="165">
        <f aca="true" t="shared" si="10" ref="AL7:AL37">AK7*D7/100</f>
        <v>0.245</v>
      </c>
      <c r="AM7" s="122">
        <v>4.4</v>
      </c>
      <c r="AN7" s="122">
        <v>4.4</v>
      </c>
      <c r="AO7" s="165">
        <f aca="true" t="shared" si="11" ref="AO7:AO37">AN7*D7/100</f>
        <v>0.22</v>
      </c>
      <c r="AP7" s="122">
        <v>3.85</v>
      </c>
      <c r="AQ7" s="122">
        <v>3.85</v>
      </c>
      <c r="AR7" s="165">
        <f aca="true" t="shared" si="12" ref="AR7:AR37">AQ7*D7/100</f>
        <v>0.1925</v>
      </c>
      <c r="AS7" s="122">
        <v>4.300000000000001</v>
      </c>
      <c r="AT7" s="122">
        <v>4.300000000000001</v>
      </c>
      <c r="AU7" s="165">
        <f aca="true" t="shared" si="13" ref="AU7:AU37">AT7*D7/100</f>
        <v>0.21500000000000002</v>
      </c>
      <c r="AV7" s="122">
        <v>4.25</v>
      </c>
      <c r="AW7" s="122">
        <v>4.25</v>
      </c>
      <c r="AX7" s="165">
        <f aca="true" t="shared" si="14" ref="AX7:AX37">AW7*D7/100</f>
        <v>0.2125</v>
      </c>
      <c r="AY7" s="122">
        <v>4.9</v>
      </c>
      <c r="AZ7" s="122">
        <v>4.9</v>
      </c>
      <c r="BA7" s="165">
        <f aca="true" t="shared" si="15" ref="BA7:BA37">AZ7*D7/100</f>
        <v>0.245</v>
      </c>
      <c r="BB7" s="181" t="s">
        <v>160</v>
      </c>
    </row>
    <row r="8" spans="1:54" s="121" customFormat="1" ht="33" customHeight="1">
      <c r="A8" s="87">
        <v>3</v>
      </c>
      <c r="B8" s="64" t="s">
        <v>22</v>
      </c>
      <c r="C8" s="65" t="s">
        <v>21</v>
      </c>
      <c r="D8" s="66">
        <v>5</v>
      </c>
      <c r="E8" s="78" t="s">
        <v>136</v>
      </c>
      <c r="F8" s="122">
        <v>4.8</v>
      </c>
      <c r="G8" s="122">
        <v>4.8</v>
      </c>
      <c r="H8" s="165">
        <f t="shared" si="0"/>
        <v>0.24</v>
      </c>
      <c r="I8" s="122">
        <v>5</v>
      </c>
      <c r="J8" s="122">
        <v>5</v>
      </c>
      <c r="K8" s="165">
        <f t="shared" si="1"/>
        <v>0.25</v>
      </c>
      <c r="L8" s="122">
        <v>5</v>
      </c>
      <c r="M8" s="122">
        <v>5</v>
      </c>
      <c r="N8" s="165">
        <f t="shared" si="2"/>
        <v>0.25</v>
      </c>
      <c r="O8" s="122">
        <v>5</v>
      </c>
      <c r="P8" s="122">
        <v>5</v>
      </c>
      <c r="Q8" s="165">
        <f t="shared" si="3"/>
        <v>0.25</v>
      </c>
      <c r="R8" s="122">
        <v>5</v>
      </c>
      <c r="S8" s="122">
        <v>5</v>
      </c>
      <c r="T8" s="165">
        <f t="shared" si="4"/>
        <v>0.25</v>
      </c>
      <c r="U8" s="122">
        <v>4.8</v>
      </c>
      <c r="V8" s="122">
        <v>4.8</v>
      </c>
      <c r="W8" s="165">
        <f t="shared" si="5"/>
        <v>0.24</v>
      </c>
      <c r="X8" s="122">
        <v>5</v>
      </c>
      <c r="Y8" s="122">
        <v>5</v>
      </c>
      <c r="Z8" s="165">
        <f t="shared" si="6"/>
        <v>0.25</v>
      </c>
      <c r="AA8" s="122">
        <v>4.8</v>
      </c>
      <c r="AB8" s="122">
        <v>4.8</v>
      </c>
      <c r="AC8" s="165">
        <f t="shared" si="7"/>
        <v>0.24</v>
      </c>
      <c r="AD8" s="122">
        <v>5</v>
      </c>
      <c r="AE8" s="122">
        <v>5</v>
      </c>
      <c r="AF8" s="165">
        <f t="shared" si="8"/>
        <v>0.25</v>
      </c>
      <c r="AG8" s="122">
        <v>5</v>
      </c>
      <c r="AH8" s="122">
        <v>5</v>
      </c>
      <c r="AI8" s="165">
        <f t="shared" si="9"/>
        <v>0.25</v>
      </c>
      <c r="AJ8" s="122">
        <v>5</v>
      </c>
      <c r="AK8" s="122">
        <v>5</v>
      </c>
      <c r="AL8" s="165">
        <f t="shared" si="10"/>
        <v>0.25</v>
      </c>
      <c r="AM8" s="122">
        <v>5</v>
      </c>
      <c r="AN8" s="122">
        <v>5</v>
      </c>
      <c r="AO8" s="165">
        <f t="shared" si="11"/>
        <v>0.25</v>
      </c>
      <c r="AP8" s="122">
        <v>5</v>
      </c>
      <c r="AQ8" s="122">
        <v>5</v>
      </c>
      <c r="AR8" s="165">
        <f t="shared" si="12"/>
        <v>0.25</v>
      </c>
      <c r="AS8" s="122">
        <v>4.8</v>
      </c>
      <c r="AT8" s="122">
        <v>4.8</v>
      </c>
      <c r="AU8" s="165">
        <f t="shared" si="13"/>
        <v>0.24</v>
      </c>
      <c r="AV8" s="122">
        <v>5</v>
      </c>
      <c r="AW8" s="122">
        <v>5</v>
      </c>
      <c r="AX8" s="165">
        <f t="shared" si="14"/>
        <v>0.25</v>
      </c>
      <c r="AY8" s="122">
        <v>5</v>
      </c>
      <c r="AZ8" s="122">
        <v>5</v>
      </c>
      <c r="BA8" s="165">
        <f t="shared" si="15"/>
        <v>0.25</v>
      </c>
      <c r="BB8" s="181" t="s">
        <v>160</v>
      </c>
    </row>
    <row r="9" spans="1:54" s="121" customFormat="1" ht="41.25" customHeight="1">
      <c r="A9" s="87">
        <v>4</v>
      </c>
      <c r="B9" s="64" t="s">
        <v>32</v>
      </c>
      <c r="C9" s="65" t="s">
        <v>21</v>
      </c>
      <c r="D9" s="66">
        <v>5</v>
      </c>
      <c r="E9" s="78" t="s">
        <v>137</v>
      </c>
      <c r="F9" s="123">
        <v>4.1</v>
      </c>
      <c r="G9" s="123">
        <v>4.1</v>
      </c>
      <c r="H9" s="165">
        <f t="shared" si="0"/>
        <v>0.205</v>
      </c>
      <c r="I9" s="175">
        <v>4.52</v>
      </c>
      <c r="J9" s="175">
        <v>4.52</v>
      </c>
      <c r="K9" s="165">
        <f t="shared" si="1"/>
        <v>0.22599999999999998</v>
      </c>
      <c r="L9" s="86">
        <v>4.38</v>
      </c>
      <c r="M9" s="86">
        <v>4.38</v>
      </c>
      <c r="N9" s="165">
        <f t="shared" si="2"/>
        <v>0.21899999999999997</v>
      </c>
      <c r="O9" s="86">
        <v>4.34</v>
      </c>
      <c r="P9" s="86">
        <v>4.34</v>
      </c>
      <c r="Q9" s="165">
        <f t="shared" si="3"/>
        <v>0.217</v>
      </c>
      <c r="R9" s="86">
        <v>4.65</v>
      </c>
      <c r="S9" s="86">
        <v>4.65</v>
      </c>
      <c r="T9" s="165">
        <f t="shared" si="4"/>
        <v>0.2325</v>
      </c>
      <c r="U9" s="86">
        <v>4.51</v>
      </c>
      <c r="V9" s="86">
        <v>4.51</v>
      </c>
      <c r="W9" s="165">
        <f t="shared" si="5"/>
        <v>0.22549999999999998</v>
      </c>
      <c r="X9" s="86">
        <v>4.46</v>
      </c>
      <c r="Y9" s="86">
        <v>4.46</v>
      </c>
      <c r="Z9" s="165">
        <f t="shared" si="6"/>
        <v>0.223</v>
      </c>
      <c r="AA9" s="86">
        <v>4.57</v>
      </c>
      <c r="AB9" s="86">
        <v>4.57</v>
      </c>
      <c r="AC9" s="165">
        <f t="shared" si="7"/>
        <v>0.2285</v>
      </c>
      <c r="AD9" s="86">
        <v>4.39</v>
      </c>
      <c r="AE9" s="86">
        <v>4.39</v>
      </c>
      <c r="AF9" s="165">
        <f t="shared" si="8"/>
        <v>0.2195</v>
      </c>
      <c r="AG9" s="86">
        <v>4.05</v>
      </c>
      <c r="AH9" s="86">
        <v>4.05</v>
      </c>
      <c r="AI9" s="165">
        <f t="shared" si="9"/>
        <v>0.2025</v>
      </c>
      <c r="AJ9" s="123">
        <v>4.81</v>
      </c>
      <c r="AK9" s="123">
        <v>4.81</v>
      </c>
      <c r="AL9" s="165">
        <f t="shared" si="10"/>
        <v>0.24049999999999996</v>
      </c>
      <c r="AM9" s="86">
        <v>4.31</v>
      </c>
      <c r="AN9" s="86">
        <v>4.31</v>
      </c>
      <c r="AO9" s="165">
        <f t="shared" si="11"/>
        <v>0.21549999999999997</v>
      </c>
      <c r="AP9" s="123">
        <v>4.62</v>
      </c>
      <c r="AQ9" s="123">
        <v>4.62</v>
      </c>
      <c r="AR9" s="165">
        <f t="shared" si="12"/>
        <v>0.231</v>
      </c>
      <c r="AS9" s="174">
        <v>3.77</v>
      </c>
      <c r="AT9" s="174">
        <v>3.77</v>
      </c>
      <c r="AU9" s="165">
        <f t="shared" si="13"/>
        <v>0.1885</v>
      </c>
      <c r="AV9" s="86">
        <v>3.19</v>
      </c>
      <c r="AW9" s="86">
        <v>3.19</v>
      </c>
      <c r="AX9" s="165">
        <f t="shared" si="14"/>
        <v>0.1595</v>
      </c>
      <c r="AY9" s="175">
        <v>4.2</v>
      </c>
      <c r="AZ9" s="175">
        <v>4.2</v>
      </c>
      <c r="BA9" s="165">
        <f t="shared" si="15"/>
        <v>0.21</v>
      </c>
      <c r="BB9" s="181" t="s">
        <v>161</v>
      </c>
    </row>
    <row r="10" spans="1:54" s="121" customFormat="1" ht="44.25" customHeight="1">
      <c r="A10" s="87">
        <v>5</v>
      </c>
      <c r="B10" s="64" t="s">
        <v>14</v>
      </c>
      <c r="C10" s="65" t="s">
        <v>35</v>
      </c>
      <c r="D10" s="66">
        <v>5</v>
      </c>
      <c r="E10" s="78" t="s">
        <v>138</v>
      </c>
      <c r="F10" s="122">
        <v>4.15</v>
      </c>
      <c r="G10" s="122">
        <v>4.15</v>
      </c>
      <c r="H10" s="165">
        <f t="shared" si="0"/>
        <v>0.2075</v>
      </c>
      <c r="I10" s="122">
        <v>4.87</v>
      </c>
      <c r="J10" s="122">
        <v>4.87</v>
      </c>
      <c r="K10" s="165">
        <f t="shared" si="1"/>
        <v>0.24350000000000002</v>
      </c>
      <c r="L10" s="122">
        <v>4.37</v>
      </c>
      <c r="M10" s="122">
        <v>4.37</v>
      </c>
      <c r="N10" s="165">
        <f t="shared" si="2"/>
        <v>0.21850000000000003</v>
      </c>
      <c r="O10" s="122">
        <v>3.87</v>
      </c>
      <c r="P10" s="122">
        <v>3.87</v>
      </c>
      <c r="Q10" s="165">
        <f t="shared" si="3"/>
        <v>0.1935</v>
      </c>
      <c r="R10" s="122">
        <v>3.67</v>
      </c>
      <c r="S10" s="122">
        <v>3.67</v>
      </c>
      <c r="T10" s="165">
        <f t="shared" si="4"/>
        <v>0.18350000000000002</v>
      </c>
      <c r="U10" s="122">
        <v>3.22</v>
      </c>
      <c r="V10" s="122">
        <v>3.22</v>
      </c>
      <c r="W10" s="165">
        <f t="shared" si="5"/>
        <v>0.161</v>
      </c>
      <c r="X10" s="122">
        <v>4.45</v>
      </c>
      <c r="Y10" s="122">
        <v>4.45</v>
      </c>
      <c r="Z10" s="165">
        <f t="shared" si="6"/>
        <v>0.2225</v>
      </c>
      <c r="AA10" s="122">
        <v>3.8</v>
      </c>
      <c r="AB10" s="122">
        <v>3.8</v>
      </c>
      <c r="AC10" s="165">
        <f t="shared" si="7"/>
        <v>0.19</v>
      </c>
      <c r="AD10" s="122">
        <v>4.5</v>
      </c>
      <c r="AE10" s="122">
        <v>4.5</v>
      </c>
      <c r="AF10" s="165">
        <f t="shared" si="8"/>
        <v>0.225</v>
      </c>
      <c r="AG10" s="122">
        <v>4.62</v>
      </c>
      <c r="AH10" s="122">
        <v>4.62</v>
      </c>
      <c r="AI10" s="165">
        <f t="shared" si="9"/>
        <v>0.231</v>
      </c>
      <c r="AJ10" s="122">
        <v>3.77</v>
      </c>
      <c r="AK10" s="122">
        <v>3.77</v>
      </c>
      <c r="AL10" s="165">
        <f t="shared" si="10"/>
        <v>0.1885</v>
      </c>
      <c r="AM10" s="122">
        <v>3.75</v>
      </c>
      <c r="AN10" s="122">
        <v>3.75</v>
      </c>
      <c r="AO10" s="165">
        <f t="shared" si="11"/>
        <v>0.1875</v>
      </c>
      <c r="AP10" s="122">
        <v>3.5</v>
      </c>
      <c r="AQ10" s="122">
        <v>3.5</v>
      </c>
      <c r="AR10" s="165">
        <f t="shared" si="12"/>
        <v>0.175</v>
      </c>
      <c r="AS10" s="122">
        <v>3.35</v>
      </c>
      <c r="AT10" s="122">
        <v>3.35</v>
      </c>
      <c r="AU10" s="165">
        <f t="shared" si="13"/>
        <v>0.1675</v>
      </c>
      <c r="AV10" s="122">
        <v>3.25</v>
      </c>
      <c r="AW10" s="122">
        <v>3.25</v>
      </c>
      <c r="AX10" s="165">
        <f t="shared" si="14"/>
        <v>0.1625</v>
      </c>
      <c r="AY10" s="122">
        <v>4.75</v>
      </c>
      <c r="AZ10" s="122">
        <v>4.75</v>
      </c>
      <c r="BA10" s="165">
        <f t="shared" si="15"/>
        <v>0.2375</v>
      </c>
      <c r="BB10" s="181" t="s">
        <v>160</v>
      </c>
    </row>
    <row r="11" spans="1:54" s="71" customFormat="1" ht="49.5" customHeight="1">
      <c r="A11" s="65">
        <v>6</v>
      </c>
      <c r="B11" s="70" t="s">
        <v>42</v>
      </c>
      <c r="C11" s="65" t="s">
        <v>21</v>
      </c>
      <c r="D11" s="66">
        <v>5</v>
      </c>
      <c r="E11" s="78" t="s">
        <v>139</v>
      </c>
      <c r="F11" s="66">
        <v>5</v>
      </c>
      <c r="G11" s="66">
        <v>5</v>
      </c>
      <c r="H11" s="165">
        <f t="shared" si="0"/>
        <v>0.25</v>
      </c>
      <c r="I11" s="66">
        <v>5</v>
      </c>
      <c r="J11" s="66">
        <v>5</v>
      </c>
      <c r="K11" s="165">
        <f t="shared" si="1"/>
        <v>0.25</v>
      </c>
      <c r="L11" s="66">
        <v>4.5</v>
      </c>
      <c r="M11" s="66">
        <v>4.5</v>
      </c>
      <c r="N11" s="165">
        <f t="shared" si="2"/>
        <v>0.225</v>
      </c>
      <c r="O11" s="66">
        <v>4.15</v>
      </c>
      <c r="P11" s="66">
        <v>4.15</v>
      </c>
      <c r="Q11" s="165">
        <f t="shared" si="3"/>
        <v>0.2075</v>
      </c>
      <c r="R11" s="66">
        <v>4.5</v>
      </c>
      <c r="S11" s="66">
        <v>4.5</v>
      </c>
      <c r="T11" s="165">
        <f t="shared" si="4"/>
        <v>0.225</v>
      </c>
      <c r="U11" s="66">
        <v>4.5</v>
      </c>
      <c r="V11" s="66">
        <v>4.5</v>
      </c>
      <c r="W11" s="165">
        <f t="shared" si="5"/>
        <v>0.225</v>
      </c>
      <c r="X11" s="66">
        <v>4.5</v>
      </c>
      <c r="Y11" s="66">
        <v>4.5</v>
      </c>
      <c r="Z11" s="165">
        <f t="shared" si="6"/>
        <v>0.225</v>
      </c>
      <c r="AA11" s="66">
        <v>3.5</v>
      </c>
      <c r="AB11" s="66">
        <v>3.5</v>
      </c>
      <c r="AC11" s="165">
        <f t="shared" si="7"/>
        <v>0.175</v>
      </c>
      <c r="AD11" s="66">
        <v>5</v>
      </c>
      <c r="AE11" s="66">
        <v>5</v>
      </c>
      <c r="AF11" s="165">
        <f t="shared" si="8"/>
        <v>0.25</v>
      </c>
      <c r="AG11" s="66">
        <v>4.5</v>
      </c>
      <c r="AH11" s="66">
        <v>4.5</v>
      </c>
      <c r="AI11" s="165">
        <f t="shared" si="9"/>
        <v>0.225</v>
      </c>
      <c r="AJ11" s="66">
        <v>4.5</v>
      </c>
      <c r="AK11" s="66">
        <v>4.5</v>
      </c>
      <c r="AL11" s="165">
        <f t="shared" si="10"/>
        <v>0.225</v>
      </c>
      <c r="AM11" s="66">
        <v>5</v>
      </c>
      <c r="AN11" s="66">
        <v>5</v>
      </c>
      <c r="AO11" s="165">
        <f t="shared" si="11"/>
        <v>0.25</v>
      </c>
      <c r="AP11" s="66">
        <v>4.5</v>
      </c>
      <c r="AQ11" s="66">
        <v>4.5</v>
      </c>
      <c r="AR11" s="165">
        <f t="shared" si="12"/>
        <v>0.225</v>
      </c>
      <c r="AS11" s="66">
        <v>4.28</v>
      </c>
      <c r="AT11" s="66">
        <v>4.28</v>
      </c>
      <c r="AU11" s="165">
        <f t="shared" si="13"/>
        <v>0.21400000000000002</v>
      </c>
      <c r="AV11" s="66">
        <v>4.5</v>
      </c>
      <c r="AW11" s="66">
        <v>4.5</v>
      </c>
      <c r="AX11" s="165">
        <f t="shared" si="14"/>
        <v>0.225</v>
      </c>
      <c r="AY11" s="66">
        <v>4.5</v>
      </c>
      <c r="AZ11" s="66">
        <v>4.5</v>
      </c>
      <c r="BA11" s="165">
        <f t="shared" si="15"/>
        <v>0.225</v>
      </c>
      <c r="BB11" s="181" t="s">
        <v>160</v>
      </c>
    </row>
    <row r="12" spans="1:54" s="69" customFormat="1" ht="34.5" customHeight="1">
      <c r="A12" s="65">
        <v>7</v>
      </c>
      <c r="B12" s="64" t="s">
        <v>4</v>
      </c>
      <c r="C12" s="86" t="s">
        <v>35</v>
      </c>
      <c r="D12" s="66">
        <v>5</v>
      </c>
      <c r="E12" s="78" t="s">
        <v>140</v>
      </c>
      <c r="F12" s="86">
        <v>4.67</v>
      </c>
      <c r="G12" s="86">
        <v>4.67</v>
      </c>
      <c r="H12" s="165">
        <f t="shared" si="0"/>
        <v>0.2335</v>
      </c>
      <c r="I12" s="86">
        <v>4.75</v>
      </c>
      <c r="J12" s="86">
        <v>4.75</v>
      </c>
      <c r="K12" s="165">
        <f t="shared" si="1"/>
        <v>0.2375</v>
      </c>
      <c r="L12" s="86">
        <v>4.5</v>
      </c>
      <c r="M12" s="86">
        <v>4.5</v>
      </c>
      <c r="N12" s="165">
        <f t="shared" si="2"/>
        <v>0.225</v>
      </c>
      <c r="O12" s="86">
        <v>4</v>
      </c>
      <c r="P12" s="86">
        <v>4</v>
      </c>
      <c r="Q12" s="165">
        <f t="shared" si="3"/>
        <v>0.2</v>
      </c>
      <c r="R12" s="86">
        <v>5</v>
      </c>
      <c r="S12" s="86">
        <v>5</v>
      </c>
      <c r="T12" s="165">
        <f t="shared" si="4"/>
        <v>0.25</v>
      </c>
      <c r="U12" s="86">
        <v>5</v>
      </c>
      <c r="V12" s="86">
        <v>5</v>
      </c>
      <c r="W12" s="165">
        <f t="shared" si="5"/>
        <v>0.25</v>
      </c>
      <c r="X12" s="86">
        <v>5</v>
      </c>
      <c r="Y12" s="86">
        <v>5</v>
      </c>
      <c r="Z12" s="165">
        <f t="shared" si="6"/>
        <v>0.25</v>
      </c>
      <c r="AA12" s="86">
        <v>5</v>
      </c>
      <c r="AB12" s="86">
        <v>5</v>
      </c>
      <c r="AC12" s="165">
        <f t="shared" si="7"/>
        <v>0.25</v>
      </c>
      <c r="AD12" s="86">
        <v>5</v>
      </c>
      <c r="AE12" s="86">
        <v>5</v>
      </c>
      <c r="AF12" s="165">
        <f t="shared" si="8"/>
        <v>0.25</v>
      </c>
      <c r="AG12" s="86">
        <v>5</v>
      </c>
      <c r="AH12" s="86">
        <v>5</v>
      </c>
      <c r="AI12" s="165">
        <f t="shared" si="9"/>
        <v>0.25</v>
      </c>
      <c r="AJ12" s="86">
        <v>4</v>
      </c>
      <c r="AK12" s="86">
        <v>4</v>
      </c>
      <c r="AL12" s="165">
        <f t="shared" si="10"/>
        <v>0.2</v>
      </c>
      <c r="AM12" s="86">
        <v>5</v>
      </c>
      <c r="AN12" s="86">
        <v>5</v>
      </c>
      <c r="AO12" s="165">
        <f t="shared" si="11"/>
        <v>0.25</v>
      </c>
      <c r="AP12" s="86">
        <v>5</v>
      </c>
      <c r="AQ12" s="86">
        <v>5</v>
      </c>
      <c r="AR12" s="165">
        <f t="shared" si="12"/>
        <v>0.25</v>
      </c>
      <c r="AS12" s="86">
        <v>4.5</v>
      </c>
      <c r="AT12" s="86">
        <v>4.5</v>
      </c>
      <c r="AU12" s="165">
        <f t="shared" si="13"/>
        <v>0.225</v>
      </c>
      <c r="AV12" s="86">
        <v>5</v>
      </c>
      <c r="AW12" s="86">
        <v>5</v>
      </c>
      <c r="AX12" s="165">
        <f t="shared" si="14"/>
        <v>0.25</v>
      </c>
      <c r="AY12" s="86">
        <v>4.5</v>
      </c>
      <c r="AZ12" s="86">
        <v>4.5</v>
      </c>
      <c r="BA12" s="165">
        <f t="shared" si="15"/>
        <v>0.225</v>
      </c>
      <c r="BB12" s="181" t="s">
        <v>160</v>
      </c>
    </row>
    <row r="13" spans="1:54" s="69" customFormat="1" ht="50.25" customHeight="1">
      <c r="A13" s="65">
        <v>8</v>
      </c>
      <c r="B13" s="64" t="s">
        <v>15</v>
      </c>
      <c r="C13" s="86" t="s">
        <v>35</v>
      </c>
      <c r="D13" s="66">
        <v>5</v>
      </c>
      <c r="E13" s="78" t="s">
        <v>141</v>
      </c>
      <c r="F13" s="86">
        <v>5</v>
      </c>
      <c r="G13" s="86">
        <v>5</v>
      </c>
      <c r="H13" s="165">
        <f t="shared" si="0"/>
        <v>0.25</v>
      </c>
      <c r="I13" s="86">
        <v>5</v>
      </c>
      <c r="J13" s="86">
        <v>5</v>
      </c>
      <c r="K13" s="165">
        <f t="shared" si="1"/>
        <v>0.25</v>
      </c>
      <c r="L13" s="86">
        <v>5</v>
      </c>
      <c r="M13" s="86">
        <v>5</v>
      </c>
      <c r="N13" s="165">
        <f t="shared" si="2"/>
        <v>0.25</v>
      </c>
      <c r="O13" s="86">
        <v>5</v>
      </c>
      <c r="P13" s="86">
        <v>5</v>
      </c>
      <c r="Q13" s="165">
        <f t="shared" si="3"/>
        <v>0.25</v>
      </c>
      <c r="R13" s="86">
        <v>5</v>
      </c>
      <c r="S13" s="86">
        <v>5</v>
      </c>
      <c r="T13" s="165">
        <f t="shared" si="4"/>
        <v>0.25</v>
      </c>
      <c r="U13" s="86">
        <v>3.5</v>
      </c>
      <c r="V13" s="86">
        <v>3.5</v>
      </c>
      <c r="W13" s="165">
        <f t="shared" si="5"/>
        <v>0.175</v>
      </c>
      <c r="X13" s="86">
        <v>3.5</v>
      </c>
      <c r="Y13" s="86">
        <v>3.5</v>
      </c>
      <c r="Z13" s="165">
        <f t="shared" si="6"/>
        <v>0.175</v>
      </c>
      <c r="AA13" s="86">
        <v>5</v>
      </c>
      <c r="AB13" s="86">
        <v>5</v>
      </c>
      <c r="AC13" s="165">
        <f t="shared" si="7"/>
        <v>0.25</v>
      </c>
      <c r="AD13" s="86">
        <v>4.5</v>
      </c>
      <c r="AE13" s="86">
        <v>4.5</v>
      </c>
      <c r="AF13" s="165">
        <f t="shared" si="8"/>
        <v>0.225</v>
      </c>
      <c r="AG13" s="86">
        <v>5</v>
      </c>
      <c r="AH13" s="86">
        <v>5</v>
      </c>
      <c r="AI13" s="165">
        <f t="shared" si="9"/>
        <v>0.25</v>
      </c>
      <c r="AJ13" s="86">
        <v>5</v>
      </c>
      <c r="AK13" s="86">
        <v>5</v>
      </c>
      <c r="AL13" s="165">
        <f t="shared" si="10"/>
        <v>0.25</v>
      </c>
      <c r="AM13" s="86">
        <v>5</v>
      </c>
      <c r="AN13" s="86">
        <v>5</v>
      </c>
      <c r="AO13" s="165">
        <f t="shared" si="11"/>
        <v>0.25</v>
      </c>
      <c r="AP13" s="86">
        <v>5</v>
      </c>
      <c r="AQ13" s="86">
        <v>5</v>
      </c>
      <c r="AR13" s="165">
        <f t="shared" si="12"/>
        <v>0.25</v>
      </c>
      <c r="AS13" s="86">
        <v>5</v>
      </c>
      <c r="AT13" s="86">
        <v>5</v>
      </c>
      <c r="AU13" s="165">
        <f t="shared" si="13"/>
        <v>0.25</v>
      </c>
      <c r="AV13" s="86">
        <v>5</v>
      </c>
      <c r="AW13" s="86">
        <v>5</v>
      </c>
      <c r="AX13" s="165">
        <f t="shared" si="14"/>
        <v>0.25</v>
      </c>
      <c r="AY13" s="86">
        <v>5</v>
      </c>
      <c r="AZ13" s="86">
        <v>5</v>
      </c>
      <c r="BA13" s="165">
        <f t="shared" si="15"/>
        <v>0.25</v>
      </c>
      <c r="BB13" s="181" t="s">
        <v>160</v>
      </c>
    </row>
    <row r="14" spans="1:54" s="71" customFormat="1" ht="52.5" customHeight="1">
      <c r="A14" s="124">
        <v>9</v>
      </c>
      <c r="B14" s="64" t="s">
        <v>44</v>
      </c>
      <c r="C14" s="86" t="s">
        <v>35</v>
      </c>
      <c r="D14" s="66">
        <v>5</v>
      </c>
      <c r="E14" s="125" t="s">
        <v>142</v>
      </c>
      <c r="F14" s="88">
        <v>5</v>
      </c>
      <c r="G14" s="66">
        <v>5</v>
      </c>
      <c r="H14" s="165">
        <f t="shared" si="0"/>
        <v>0.25</v>
      </c>
      <c r="I14" s="88">
        <v>5</v>
      </c>
      <c r="J14" s="66">
        <v>5</v>
      </c>
      <c r="K14" s="165">
        <f t="shared" si="1"/>
        <v>0.25</v>
      </c>
      <c r="L14" s="88">
        <v>5</v>
      </c>
      <c r="M14" s="66">
        <v>5</v>
      </c>
      <c r="N14" s="165">
        <f t="shared" si="2"/>
        <v>0.25</v>
      </c>
      <c r="O14" s="88">
        <v>5</v>
      </c>
      <c r="P14" s="66">
        <v>5</v>
      </c>
      <c r="Q14" s="165">
        <f t="shared" si="3"/>
        <v>0.25</v>
      </c>
      <c r="R14" s="88">
        <v>5</v>
      </c>
      <c r="S14" s="66">
        <v>5</v>
      </c>
      <c r="T14" s="165">
        <f t="shared" si="4"/>
        <v>0.25</v>
      </c>
      <c r="U14" s="88">
        <v>5</v>
      </c>
      <c r="V14" s="66">
        <v>5</v>
      </c>
      <c r="W14" s="165">
        <f t="shared" si="5"/>
        <v>0.25</v>
      </c>
      <c r="X14" s="88">
        <v>5</v>
      </c>
      <c r="Y14" s="66">
        <v>5</v>
      </c>
      <c r="Z14" s="165">
        <f t="shared" si="6"/>
        <v>0.25</v>
      </c>
      <c r="AA14" s="88">
        <v>5</v>
      </c>
      <c r="AB14" s="66">
        <v>5</v>
      </c>
      <c r="AC14" s="165">
        <f t="shared" si="7"/>
        <v>0.25</v>
      </c>
      <c r="AD14" s="88">
        <v>5</v>
      </c>
      <c r="AE14" s="66">
        <v>5</v>
      </c>
      <c r="AF14" s="165">
        <f t="shared" si="8"/>
        <v>0.25</v>
      </c>
      <c r="AG14" s="88">
        <v>5</v>
      </c>
      <c r="AH14" s="66">
        <v>5</v>
      </c>
      <c r="AI14" s="165">
        <f t="shared" si="9"/>
        <v>0.25</v>
      </c>
      <c r="AJ14" s="88">
        <v>5</v>
      </c>
      <c r="AK14" s="66">
        <v>5</v>
      </c>
      <c r="AL14" s="165">
        <f t="shared" si="10"/>
        <v>0.25</v>
      </c>
      <c r="AM14" s="88">
        <v>5</v>
      </c>
      <c r="AN14" s="66">
        <v>5</v>
      </c>
      <c r="AO14" s="165">
        <f t="shared" si="11"/>
        <v>0.25</v>
      </c>
      <c r="AP14" s="88">
        <v>5</v>
      </c>
      <c r="AQ14" s="66">
        <v>5</v>
      </c>
      <c r="AR14" s="165">
        <f t="shared" si="12"/>
        <v>0.25</v>
      </c>
      <c r="AS14" s="88">
        <v>5</v>
      </c>
      <c r="AT14" s="66">
        <v>5</v>
      </c>
      <c r="AU14" s="165">
        <f t="shared" si="13"/>
        <v>0.25</v>
      </c>
      <c r="AV14" s="88">
        <v>5</v>
      </c>
      <c r="AW14" s="66">
        <v>5</v>
      </c>
      <c r="AX14" s="165">
        <f t="shared" si="14"/>
        <v>0.25</v>
      </c>
      <c r="AY14" s="88">
        <v>5</v>
      </c>
      <c r="AZ14" s="66">
        <v>5</v>
      </c>
      <c r="BA14" s="165">
        <f t="shared" si="15"/>
        <v>0.25</v>
      </c>
      <c r="BB14" s="181" t="s">
        <v>160</v>
      </c>
    </row>
    <row r="15" spans="1:54" s="71" customFormat="1" ht="40.5" customHeight="1">
      <c r="A15" s="124">
        <v>10</v>
      </c>
      <c r="B15" s="64" t="s">
        <v>43</v>
      </c>
      <c r="C15" s="86" t="s">
        <v>35</v>
      </c>
      <c r="D15" s="66">
        <v>5</v>
      </c>
      <c r="E15" s="125" t="s">
        <v>143</v>
      </c>
      <c r="F15" s="88">
        <v>4.3</v>
      </c>
      <c r="G15" s="66">
        <v>4.3</v>
      </c>
      <c r="H15" s="165">
        <f t="shared" si="0"/>
        <v>0.215</v>
      </c>
      <c r="I15" s="88">
        <v>4.5</v>
      </c>
      <c r="J15" s="66">
        <v>4.5</v>
      </c>
      <c r="K15" s="165">
        <f t="shared" si="1"/>
        <v>0.225</v>
      </c>
      <c r="L15" s="88">
        <v>4.51</v>
      </c>
      <c r="M15" s="66">
        <v>4.51</v>
      </c>
      <c r="N15" s="165">
        <f t="shared" si="2"/>
        <v>0.22549999999999998</v>
      </c>
      <c r="O15" s="88">
        <v>4.6</v>
      </c>
      <c r="P15" s="66">
        <v>4.6</v>
      </c>
      <c r="Q15" s="165">
        <f t="shared" si="3"/>
        <v>0.23</v>
      </c>
      <c r="R15" s="88">
        <v>4.8</v>
      </c>
      <c r="S15" s="66">
        <v>4.8</v>
      </c>
      <c r="T15" s="165">
        <f t="shared" si="4"/>
        <v>0.24</v>
      </c>
      <c r="U15" s="88">
        <v>4.5</v>
      </c>
      <c r="V15" s="66">
        <v>4.5</v>
      </c>
      <c r="W15" s="165">
        <f t="shared" si="5"/>
        <v>0.225</v>
      </c>
      <c r="X15" s="88">
        <v>4.6</v>
      </c>
      <c r="Y15" s="66">
        <v>4.6</v>
      </c>
      <c r="Z15" s="165">
        <f t="shared" si="6"/>
        <v>0.23</v>
      </c>
      <c r="AA15" s="88">
        <v>4.9</v>
      </c>
      <c r="AB15" s="66">
        <v>4.9</v>
      </c>
      <c r="AC15" s="165">
        <f t="shared" si="7"/>
        <v>0.245</v>
      </c>
      <c r="AD15" s="88">
        <v>4.8</v>
      </c>
      <c r="AE15" s="66">
        <v>4.8</v>
      </c>
      <c r="AF15" s="165">
        <f t="shared" si="8"/>
        <v>0.24</v>
      </c>
      <c r="AG15" s="88">
        <v>4.5</v>
      </c>
      <c r="AH15" s="66">
        <v>4.5</v>
      </c>
      <c r="AI15" s="165">
        <f t="shared" si="9"/>
        <v>0.225</v>
      </c>
      <c r="AJ15" s="88">
        <v>4.8</v>
      </c>
      <c r="AK15" s="66">
        <v>4.8</v>
      </c>
      <c r="AL15" s="165">
        <f t="shared" si="10"/>
        <v>0.24</v>
      </c>
      <c r="AM15" s="88">
        <v>4.7</v>
      </c>
      <c r="AN15" s="66">
        <v>4.7</v>
      </c>
      <c r="AO15" s="165">
        <f t="shared" si="11"/>
        <v>0.235</v>
      </c>
      <c r="AP15" s="88">
        <v>5</v>
      </c>
      <c r="AQ15" s="66">
        <v>5</v>
      </c>
      <c r="AR15" s="165">
        <f t="shared" si="12"/>
        <v>0.25</v>
      </c>
      <c r="AS15" s="88">
        <v>4.85</v>
      </c>
      <c r="AT15" s="66">
        <v>4.85</v>
      </c>
      <c r="AU15" s="165">
        <f t="shared" si="13"/>
        <v>0.2425</v>
      </c>
      <c r="AV15" s="88">
        <v>4.7</v>
      </c>
      <c r="AW15" s="66">
        <v>4.7</v>
      </c>
      <c r="AX15" s="165">
        <f t="shared" si="14"/>
        <v>0.235</v>
      </c>
      <c r="AY15" s="88">
        <v>5</v>
      </c>
      <c r="AZ15" s="66">
        <v>5</v>
      </c>
      <c r="BA15" s="165">
        <f t="shared" si="15"/>
        <v>0.25</v>
      </c>
      <c r="BB15" s="181" t="s">
        <v>160</v>
      </c>
    </row>
    <row r="16" spans="1:54" s="160" customFormat="1" ht="41.25" customHeight="1">
      <c r="A16" s="158">
        <v>11</v>
      </c>
      <c r="B16" s="149" t="s">
        <v>19</v>
      </c>
      <c r="C16" s="147" t="s">
        <v>35</v>
      </c>
      <c r="D16" s="145">
        <v>5</v>
      </c>
      <c r="E16" s="159" t="s">
        <v>144</v>
      </c>
      <c r="F16" s="145" t="s">
        <v>154</v>
      </c>
      <c r="G16" s="145">
        <v>5</v>
      </c>
      <c r="H16" s="166">
        <f t="shared" si="0"/>
        <v>0.25</v>
      </c>
      <c r="I16" s="145" t="s">
        <v>154</v>
      </c>
      <c r="J16" s="145">
        <v>5</v>
      </c>
      <c r="K16" s="166">
        <f t="shared" si="1"/>
        <v>0.25</v>
      </c>
      <c r="L16" s="145" t="s">
        <v>154</v>
      </c>
      <c r="M16" s="145">
        <v>5</v>
      </c>
      <c r="N16" s="166">
        <f t="shared" si="2"/>
        <v>0.25</v>
      </c>
      <c r="O16" s="176" t="s">
        <v>155</v>
      </c>
      <c r="P16" s="176">
        <v>3</v>
      </c>
      <c r="Q16" s="166">
        <f t="shared" si="3"/>
        <v>0.15</v>
      </c>
      <c r="R16" s="176" t="s">
        <v>155</v>
      </c>
      <c r="S16" s="176">
        <v>3</v>
      </c>
      <c r="T16" s="166">
        <f t="shared" si="4"/>
        <v>0.15</v>
      </c>
      <c r="U16" s="176" t="s">
        <v>154</v>
      </c>
      <c r="V16" s="176">
        <v>4.5</v>
      </c>
      <c r="W16" s="166">
        <f t="shared" si="5"/>
        <v>0.225</v>
      </c>
      <c r="X16" s="176" t="s">
        <v>157</v>
      </c>
      <c r="Y16" s="176">
        <v>2</v>
      </c>
      <c r="Z16" s="166">
        <f t="shared" si="6"/>
        <v>0.1</v>
      </c>
      <c r="AA16" s="145" t="s">
        <v>155</v>
      </c>
      <c r="AB16" s="145">
        <v>3</v>
      </c>
      <c r="AC16" s="166">
        <f t="shared" si="7"/>
        <v>0.15</v>
      </c>
      <c r="AD16" s="145" t="s">
        <v>154</v>
      </c>
      <c r="AE16" s="145">
        <v>5</v>
      </c>
      <c r="AF16" s="166">
        <f t="shared" si="8"/>
        <v>0.25</v>
      </c>
      <c r="AG16" s="145" t="s">
        <v>155</v>
      </c>
      <c r="AH16" s="145">
        <v>3</v>
      </c>
      <c r="AI16" s="166">
        <f t="shared" si="9"/>
        <v>0.15</v>
      </c>
      <c r="AJ16" s="145" t="s">
        <v>156</v>
      </c>
      <c r="AK16" s="145">
        <v>4</v>
      </c>
      <c r="AL16" s="166">
        <f t="shared" si="10"/>
        <v>0.2</v>
      </c>
      <c r="AM16" s="176" t="s">
        <v>154</v>
      </c>
      <c r="AN16" s="176">
        <v>4.5</v>
      </c>
      <c r="AO16" s="166">
        <f t="shared" si="11"/>
        <v>0.225</v>
      </c>
      <c r="AP16" s="176" t="s">
        <v>154</v>
      </c>
      <c r="AQ16" s="176">
        <v>5</v>
      </c>
      <c r="AR16" s="166">
        <f t="shared" si="12"/>
        <v>0.25</v>
      </c>
      <c r="AS16" s="145" t="s">
        <v>154</v>
      </c>
      <c r="AT16" s="145">
        <v>5</v>
      </c>
      <c r="AU16" s="166">
        <f t="shared" si="13"/>
        <v>0.25</v>
      </c>
      <c r="AV16" s="145" t="s">
        <v>155</v>
      </c>
      <c r="AW16" s="145">
        <v>3</v>
      </c>
      <c r="AX16" s="166">
        <f t="shared" si="14"/>
        <v>0.15</v>
      </c>
      <c r="AY16" s="176" t="s">
        <v>155</v>
      </c>
      <c r="AZ16" s="176">
        <v>3</v>
      </c>
      <c r="BA16" s="166">
        <f t="shared" si="15"/>
        <v>0.15</v>
      </c>
      <c r="BB16" s="182" t="s">
        <v>162</v>
      </c>
    </row>
    <row r="17" spans="1:54" s="69" customFormat="1" ht="24" customHeight="1">
      <c r="A17" s="192" t="s">
        <v>17</v>
      </c>
      <c r="B17" s="193"/>
      <c r="C17" s="67"/>
      <c r="D17" s="68">
        <f>SUM(D18:D37)</f>
        <v>35</v>
      </c>
      <c r="E17" s="126"/>
      <c r="F17" s="68"/>
      <c r="G17" s="127"/>
      <c r="H17" s="167"/>
      <c r="I17" s="68"/>
      <c r="J17" s="127"/>
      <c r="K17" s="167"/>
      <c r="L17" s="68"/>
      <c r="M17" s="127"/>
      <c r="N17" s="171"/>
      <c r="O17" s="68"/>
      <c r="P17" s="127"/>
      <c r="Q17" s="171"/>
      <c r="R17" s="68"/>
      <c r="S17" s="127"/>
      <c r="T17" s="171"/>
      <c r="U17" s="68"/>
      <c r="V17" s="127"/>
      <c r="W17" s="171"/>
      <c r="X17" s="68"/>
      <c r="Y17" s="127"/>
      <c r="Z17" s="171"/>
      <c r="AA17" s="68"/>
      <c r="AB17" s="127"/>
      <c r="AC17" s="171"/>
      <c r="AD17" s="68"/>
      <c r="AE17" s="127"/>
      <c r="AF17" s="171"/>
      <c r="AG17" s="68"/>
      <c r="AH17" s="127"/>
      <c r="AI17" s="171"/>
      <c r="AJ17" s="68"/>
      <c r="AK17" s="127"/>
      <c r="AL17" s="171"/>
      <c r="AM17" s="68"/>
      <c r="AN17" s="127"/>
      <c r="AO17" s="171"/>
      <c r="AP17" s="68"/>
      <c r="AQ17" s="127"/>
      <c r="AR17" s="171"/>
      <c r="AS17" s="68"/>
      <c r="AT17" s="127"/>
      <c r="AU17" s="171"/>
      <c r="AV17" s="68"/>
      <c r="AW17" s="127"/>
      <c r="AX17" s="171"/>
      <c r="AY17" s="68"/>
      <c r="AZ17" s="127"/>
      <c r="BA17" s="171"/>
      <c r="BB17" s="182"/>
    </row>
    <row r="18" spans="1:54" s="148" customFormat="1" ht="36" customHeight="1">
      <c r="A18" s="143">
        <v>12</v>
      </c>
      <c r="B18" s="161" t="s">
        <v>11</v>
      </c>
      <c r="C18" s="145" t="s">
        <v>35</v>
      </c>
      <c r="D18" s="145">
        <v>3</v>
      </c>
      <c r="E18" s="146" t="s">
        <v>145</v>
      </c>
      <c r="F18" s="162">
        <v>5</v>
      </c>
      <c r="G18" s="147">
        <v>5</v>
      </c>
      <c r="H18" s="166">
        <f>G18*D18/100</f>
        <v>0.15</v>
      </c>
      <c r="I18" s="162">
        <v>5</v>
      </c>
      <c r="J18" s="147">
        <v>5</v>
      </c>
      <c r="K18" s="166">
        <f>J18*D18/100</f>
        <v>0.15</v>
      </c>
      <c r="L18" s="162">
        <v>5</v>
      </c>
      <c r="M18" s="147">
        <v>5</v>
      </c>
      <c r="N18" s="166">
        <f t="shared" si="2"/>
        <v>0.15</v>
      </c>
      <c r="O18" s="162">
        <v>5</v>
      </c>
      <c r="P18" s="147">
        <v>5</v>
      </c>
      <c r="Q18" s="166">
        <f t="shared" si="3"/>
        <v>0.15</v>
      </c>
      <c r="R18" s="162">
        <v>5</v>
      </c>
      <c r="S18" s="147">
        <v>5</v>
      </c>
      <c r="T18" s="166">
        <f t="shared" si="4"/>
        <v>0.15</v>
      </c>
      <c r="U18" s="162">
        <v>5</v>
      </c>
      <c r="V18" s="147">
        <v>5</v>
      </c>
      <c r="W18" s="166">
        <f t="shared" si="5"/>
        <v>0.15</v>
      </c>
      <c r="X18" s="162">
        <v>5</v>
      </c>
      <c r="Y18" s="147">
        <v>5</v>
      </c>
      <c r="Z18" s="166">
        <f t="shared" si="6"/>
        <v>0.15</v>
      </c>
      <c r="AA18" s="173">
        <v>4.8</v>
      </c>
      <c r="AB18" s="174">
        <v>4.8</v>
      </c>
      <c r="AC18" s="166">
        <f t="shared" si="7"/>
        <v>0.144</v>
      </c>
      <c r="AD18" s="162">
        <v>5</v>
      </c>
      <c r="AE18" s="147">
        <v>5</v>
      </c>
      <c r="AF18" s="166">
        <f t="shared" si="8"/>
        <v>0.15</v>
      </c>
      <c r="AG18" s="173">
        <v>4.8</v>
      </c>
      <c r="AH18" s="174">
        <v>4.8</v>
      </c>
      <c r="AI18" s="166">
        <f t="shared" si="9"/>
        <v>0.144</v>
      </c>
      <c r="AJ18" s="162">
        <v>5</v>
      </c>
      <c r="AK18" s="147">
        <v>5</v>
      </c>
      <c r="AL18" s="166">
        <f t="shared" si="10"/>
        <v>0.15</v>
      </c>
      <c r="AM18" s="173">
        <v>4.8</v>
      </c>
      <c r="AN18" s="174">
        <v>4.8</v>
      </c>
      <c r="AO18" s="166">
        <f t="shared" si="11"/>
        <v>0.144</v>
      </c>
      <c r="AP18" s="173">
        <v>4.8</v>
      </c>
      <c r="AQ18" s="174">
        <v>4.8</v>
      </c>
      <c r="AR18" s="166">
        <f t="shared" si="12"/>
        <v>0.144</v>
      </c>
      <c r="AS18" s="162">
        <v>5</v>
      </c>
      <c r="AT18" s="147">
        <v>5</v>
      </c>
      <c r="AU18" s="166">
        <f t="shared" si="13"/>
        <v>0.15</v>
      </c>
      <c r="AV18" s="162">
        <v>5</v>
      </c>
      <c r="AW18" s="147">
        <v>5</v>
      </c>
      <c r="AX18" s="166">
        <f t="shared" si="14"/>
        <v>0.15</v>
      </c>
      <c r="AY18" s="162">
        <v>5</v>
      </c>
      <c r="AZ18" s="147">
        <v>5</v>
      </c>
      <c r="BA18" s="166">
        <f t="shared" si="15"/>
        <v>0.15</v>
      </c>
      <c r="BB18" s="182" t="s">
        <v>163</v>
      </c>
    </row>
    <row r="19" spans="1:54" s="148" customFormat="1" ht="41.25" customHeight="1">
      <c r="A19" s="143">
        <v>13</v>
      </c>
      <c r="B19" s="149" t="s">
        <v>23</v>
      </c>
      <c r="C19" s="145" t="s">
        <v>35</v>
      </c>
      <c r="D19" s="145">
        <v>3</v>
      </c>
      <c r="E19" s="146" t="s">
        <v>145</v>
      </c>
      <c r="F19" s="162">
        <v>5</v>
      </c>
      <c r="G19" s="147">
        <v>5</v>
      </c>
      <c r="H19" s="166">
        <f>G19*D19/100</f>
        <v>0.15</v>
      </c>
      <c r="I19" s="162">
        <v>5</v>
      </c>
      <c r="J19" s="147">
        <v>5</v>
      </c>
      <c r="K19" s="166">
        <f>J19*D19/100</f>
        <v>0.15</v>
      </c>
      <c r="L19" s="162">
        <v>5</v>
      </c>
      <c r="M19" s="147">
        <v>5</v>
      </c>
      <c r="N19" s="166">
        <f t="shared" si="2"/>
        <v>0.15</v>
      </c>
      <c r="O19" s="162">
        <v>5</v>
      </c>
      <c r="P19" s="147">
        <v>5</v>
      </c>
      <c r="Q19" s="166">
        <f t="shared" si="3"/>
        <v>0.15</v>
      </c>
      <c r="R19" s="162">
        <v>4.5</v>
      </c>
      <c r="S19" s="147">
        <v>4.5</v>
      </c>
      <c r="T19" s="166">
        <f t="shared" si="4"/>
        <v>0.135</v>
      </c>
      <c r="U19" s="162">
        <v>5</v>
      </c>
      <c r="V19" s="147">
        <v>5</v>
      </c>
      <c r="W19" s="166">
        <f t="shared" si="5"/>
        <v>0.15</v>
      </c>
      <c r="X19" s="162">
        <v>3.5</v>
      </c>
      <c r="Y19" s="147">
        <v>3.5</v>
      </c>
      <c r="Z19" s="166">
        <f t="shared" si="6"/>
        <v>0.105</v>
      </c>
      <c r="AA19" s="173">
        <v>4</v>
      </c>
      <c r="AB19" s="174">
        <v>4</v>
      </c>
      <c r="AC19" s="166">
        <f t="shared" si="7"/>
        <v>0.12</v>
      </c>
      <c r="AD19" s="162">
        <v>5</v>
      </c>
      <c r="AE19" s="147">
        <v>5</v>
      </c>
      <c r="AF19" s="166">
        <f t="shared" si="8"/>
        <v>0.15</v>
      </c>
      <c r="AG19" s="162">
        <v>4.5</v>
      </c>
      <c r="AH19" s="147">
        <v>4.5</v>
      </c>
      <c r="AI19" s="166">
        <f t="shared" si="9"/>
        <v>0.135</v>
      </c>
      <c r="AJ19" s="162">
        <v>4.5</v>
      </c>
      <c r="AK19" s="147">
        <v>4.5</v>
      </c>
      <c r="AL19" s="166">
        <f t="shared" si="10"/>
        <v>0.135</v>
      </c>
      <c r="AM19" s="173">
        <v>3.5</v>
      </c>
      <c r="AN19" s="173">
        <v>3.5</v>
      </c>
      <c r="AO19" s="166">
        <f t="shared" si="11"/>
        <v>0.105</v>
      </c>
      <c r="AP19" s="173">
        <v>4.5</v>
      </c>
      <c r="AQ19" s="173">
        <v>4.5</v>
      </c>
      <c r="AR19" s="166">
        <f t="shared" si="12"/>
        <v>0.135</v>
      </c>
      <c r="AS19" s="162">
        <v>4.5</v>
      </c>
      <c r="AT19" s="147">
        <v>4.5</v>
      </c>
      <c r="AU19" s="166">
        <f t="shared" si="13"/>
        <v>0.135</v>
      </c>
      <c r="AV19" s="162">
        <v>3.5</v>
      </c>
      <c r="AW19" s="147">
        <v>3</v>
      </c>
      <c r="AX19" s="166">
        <f t="shared" si="14"/>
        <v>0.09</v>
      </c>
      <c r="AY19" s="162">
        <v>5</v>
      </c>
      <c r="AZ19" s="147">
        <v>5</v>
      </c>
      <c r="BA19" s="166">
        <f t="shared" si="15"/>
        <v>0.15</v>
      </c>
      <c r="BB19" s="182" t="s">
        <v>164</v>
      </c>
    </row>
    <row r="20" spans="1:54" s="148" customFormat="1" ht="42" customHeight="1">
      <c r="A20" s="143">
        <v>14</v>
      </c>
      <c r="B20" s="163" t="s">
        <v>36</v>
      </c>
      <c r="C20" s="145" t="s">
        <v>35</v>
      </c>
      <c r="D20" s="145">
        <v>5</v>
      </c>
      <c r="E20" s="146" t="s">
        <v>145</v>
      </c>
      <c r="F20" s="162">
        <v>4.5</v>
      </c>
      <c r="G20" s="147">
        <v>4.5</v>
      </c>
      <c r="H20" s="166">
        <f>G20*D20/100</f>
        <v>0.225</v>
      </c>
      <c r="I20" s="162">
        <v>4.9375</v>
      </c>
      <c r="J20" s="147">
        <v>4.9375</v>
      </c>
      <c r="K20" s="166">
        <f>J20*D20/100</f>
        <v>0.246875</v>
      </c>
      <c r="L20" s="162">
        <v>4.875</v>
      </c>
      <c r="M20" s="147">
        <v>4.875</v>
      </c>
      <c r="N20" s="166">
        <f t="shared" si="2"/>
        <v>0.24375</v>
      </c>
      <c r="O20" s="162">
        <v>4.9375</v>
      </c>
      <c r="P20" s="147">
        <v>4.9375</v>
      </c>
      <c r="Q20" s="166">
        <f t="shared" si="3"/>
        <v>0.246875</v>
      </c>
      <c r="R20" s="162">
        <v>4.3125</v>
      </c>
      <c r="S20" s="147">
        <v>4.3125</v>
      </c>
      <c r="T20" s="166">
        <f t="shared" si="4"/>
        <v>0.215625</v>
      </c>
      <c r="U20" s="162">
        <v>4.875</v>
      </c>
      <c r="V20" s="147">
        <v>4.875</v>
      </c>
      <c r="W20" s="166">
        <f t="shared" si="5"/>
        <v>0.24375</v>
      </c>
      <c r="X20" s="162">
        <v>4.875</v>
      </c>
      <c r="Y20" s="147">
        <v>4.875</v>
      </c>
      <c r="Z20" s="166">
        <f t="shared" si="6"/>
        <v>0.24375</v>
      </c>
      <c r="AA20" s="162">
        <v>4.9375</v>
      </c>
      <c r="AB20" s="147">
        <v>4.9375</v>
      </c>
      <c r="AC20" s="166">
        <f t="shared" si="7"/>
        <v>0.246875</v>
      </c>
      <c r="AD20" s="162">
        <v>5</v>
      </c>
      <c r="AE20" s="147">
        <v>5</v>
      </c>
      <c r="AF20" s="166">
        <f t="shared" si="8"/>
        <v>0.25</v>
      </c>
      <c r="AG20" s="162">
        <v>4.9375</v>
      </c>
      <c r="AH20" s="147">
        <v>4.9375</v>
      </c>
      <c r="AI20" s="166">
        <f t="shared" si="9"/>
        <v>0.246875</v>
      </c>
      <c r="AJ20" s="162">
        <v>4.75</v>
      </c>
      <c r="AK20" s="147">
        <v>4.75</v>
      </c>
      <c r="AL20" s="166">
        <f t="shared" si="10"/>
        <v>0.2375</v>
      </c>
      <c r="AM20" s="162">
        <v>4.4375</v>
      </c>
      <c r="AN20" s="147">
        <v>4.4375</v>
      </c>
      <c r="AO20" s="166">
        <f t="shared" si="11"/>
        <v>0.221875</v>
      </c>
      <c r="AP20" s="162">
        <v>4.875</v>
      </c>
      <c r="AQ20" s="147">
        <v>4.875</v>
      </c>
      <c r="AR20" s="166">
        <f t="shared" si="12"/>
        <v>0.24375</v>
      </c>
      <c r="AS20" s="162">
        <v>4.4375</v>
      </c>
      <c r="AT20" s="147">
        <v>4.4375</v>
      </c>
      <c r="AU20" s="166">
        <f t="shared" si="13"/>
        <v>0.221875</v>
      </c>
      <c r="AV20" s="162">
        <v>4.375</v>
      </c>
      <c r="AW20" s="147">
        <v>4.375</v>
      </c>
      <c r="AX20" s="166">
        <f t="shared" si="14"/>
        <v>0.21875</v>
      </c>
      <c r="AY20" s="162">
        <v>4.9375</v>
      </c>
      <c r="AZ20" s="147">
        <v>4.9375</v>
      </c>
      <c r="BA20" s="166">
        <f t="shared" si="15"/>
        <v>0.246875</v>
      </c>
      <c r="BB20" s="181" t="s">
        <v>160</v>
      </c>
    </row>
    <row r="21" spans="1:54" s="148" customFormat="1" ht="31.5">
      <c r="A21" s="143">
        <v>15</v>
      </c>
      <c r="B21" s="149" t="s">
        <v>9</v>
      </c>
      <c r="C21" s="153">
        <v>1</v>
      </c>
      <c r="D21" s="145"/>
      <c r="E21" s="146" t="s">
        <v>146</v>
      </c>
      <c r="F21" s="147"/>
      <c r="G21" s="147"/>
      <c r="H21" s="166"/>
      <c r="I21" s="147"/>
      <c r="J21" s="147"/>
      <c r="K21" s="166"/>
      <c r="L21" s="147"/>
      <c r="M21" s="147"/>
      <c r="N21" s="166"/>
      <c r="O21" s="147"/>
      <c r="P21" s="147"/>
      <c r="Q21" s="166"/>
      <c r="R21" s="147"/>
      <c r="S21" s="147"/>
      <c r="T21" s="166"/>
      <c r="U21" s="147"/>
      <c r="V21" s="147"/>
      <c r="W21" s="166"/>
      <c r="X21" s="147"/>
      <c r="Y21" s="147"/>
      <c r="Z21" s="166"/>
      <c r="AA21" s="147"/>
      <c r="AB21" s="147"/>
      <c r="AC21" s="166"/>
      <c r="AD21" s="147"/>
      <c r="AE21" s="147"/>
      <c r="AF21" s="166"/>
      <c r="AG21" s="147"/>
      <c r="AH21" s="147"/>
      <c r="AI21" s="166"/>
      <c r="AJ21" s="147"/>
      <c r="AK21" s="147"/>
      <c r="AL21" s="166"/>
      <c r="AM21" s="147"/>
      <c r="AN21" s="147"/>
      <c r="AO21" s="166"/>
      <c r="AP21" s="147"/>
      <c r="AQ21" s="147"/>
      <c r="AR21" s="166"/>
      <c r="AS21" s="147"/>
      <c r="AT21" s="147"/>
      <c r="AU21" s="166"/>
      <c r="AV21" s="147"/>
      <c r="AW21" s="147"/>
      <c r="AX21" s="166"/>
      <c r="AY21" s="147"/>
      <c r="AZ21" s="147"/>
      <c r="BA21" s="166"/>
      <c r="BB21" s="182"/>
    </row>
    <row r="22" spans="1:54" s="148" customFormat="1" ht="15.75">
      <c r="A22" s="143"/>
      <c r="B22" s="149" t="s">
        <v>67</v>
      </c>
      <c r="C22" s="153"/>
      <c r="D22" s="145">
        <v>1.5</v>
      </c>
      <c r="E22" s="146"/>
      <c r="F22" s="147">
        <v>67.25</v>
      </c>
      <c r="G22" s="147">
        <v>1.725</v>
      </c>
      <c r="H22" s="166">
        <f>G22*D22/100</f>
        <v>0.025875000000000002</v>
      </c>
      <c r="I22" s="147">
        <v>98.43</v>
      </c>
      <c r="J22" s="147">
        <v>4.843</v>
      </c>
      <c r="K22" s="166">
        <f>J22*D22/100</f>
        <v>0.072645</v>
      </c>
      <c r="L22" s="147">
        <v>99.88</v>
      </c>
      <c r="M22" s="147">
        <v>4.988</v>
      </c>
      <c r="N22" s="166">
        <f t="shared" si="2"/>
        <v>0.07482000000000001</v>
      </c>
      <c r="O22" s="147">
        <v>98.49</v>
      </c>
      <c r="P22" s="147">
        <v>4.849</v>
      </c>
      <c r="Q22" s="166">
        <f t="shared" si="3"/>
        <v>0.07273500000000001</v>
      </c>
      <c r="R22" s="147">
        <v>99.74</v>
      </c>
      <c r="S22" s="147">
        <v>4.974</v>
      </c>
      <c r="T22" s="166">
        <f t="shared" si="4"/>
        <v>0.07461000000000001</v>
      </c>
      <c r="U22" s="147">
        <v>99.68</v>
      </c>
      <c r="V22" s="147">
        <v>4.968</v>
      </c>
      <c r="W22" s="166">
        <f t="shared" si="5"/>
        <v>0.07452</v>
      </c>
      <c r="X22" s="147">
        <v>99.94</v>
      </c>
      <c r="Y22" s="147">
        <v>4.994</v>
      </c>
      <c r="Z22" s="166">
        <f t="shared" si="6"/>
        <v>0.07490999999999999</v>
      </c>
      <c r="AA22" s="147">
        <v>100</v>
      </c>
      <c r="AB22" s="147">
        <v>5</v>
      </c>
      <c r="AC22" s="166">
        <f t="shared" si="7"/>
        <v>0.075</v>
      </c>
      <c r="AD22" s="147">
        <v>99.98</v>
      </c>
      <c r="AE22" s="147">
        <v>4.998</v>
      </c>
      <c r="AF22" s="166">
        <f t="shared" si="8"/>
        <v>0.07497</v>
      </c>
      <c r="AG22" s="147">
        <v>99.97</v>
      </c>
      <c r="AH22" s="147">
        <v>4.997</v>
      </c>
      <c r="AI22" s="166">
        <f t="shared" si="9"/>
        <v>0.074955</v>
      </c>
      <c r="AJ22" s="147">
        <v>99.49</v>
      </c>
      <c r="AK22" s="147">
        <v>4.949</v>
      </c>
      <c r="AL22" s="166">
        <f t="shared" si="10"/>
        <v>0.074235</v>
      </c>
      <c r="AM22" s="147">
        <v>100</v>
      </c>
      <c r="AN22" s="147">
        <v>5</v>
      </c>
      <c r="AO22" s="166">
        <f t="shared" si="11"/>
        <v>0.075</v>
      </c>
      <c r="AP22" s="147">
        <v>99.57</v>
      </c>
      <c r="AQ22" s="147">
        <v>4.957</v>
      </c>
      <c r="AR22" s="166">
        <f t="shared" si="12"/>
        <v>0.07435499999999999</v>
      </c>
      <c r="AS22" s="147">
        <v>99.92</v>
      </c>
      <c r="AT22" s="147">
        <v>4.992</v>
      </c>
      <c r="AU22" s="166">
        <f t="shared" si="13"/>
        <v>0.07488</v>
      </c>
      <c r="AV22" s="147">
        <v>97.9</v>
      </c>
      <c r="AW22" s="147">
        <v>4.79</v>
      </c>
      <c r="AX22" s="166">
        <f t="shared" si="14"/>
        <v>0.07185000000000001</v>
      </c>
      <c r="AY22" s="147">
        <v>99.42</v>
      </c>
      <c r="AZ22" s="147">
        <v>4.942</v>
      </c>
      <c r="BA22" s="166">
        <f t="shared" si="15"/>
        <v>0.07413</v>
      </c>
      <c r="BB22" s="182"/>
    </row>
    <row r="23" spans="1:54" s="148" customFormat="1" ht="15.75">
      <c r="A23" s="143"/>
      <c r="B23" s="149" t="s">
        <v>68</v>
      </c>
      <c r="C23" s="153"/>
      <c r="D23" s="145">
        <v>1.5</v>
      </c>
      <c r="E23" s="146"/>
      <c r="F23" s="147">
        <v>83.8</v>
      </c>
      <c r="G23" s="147">
        <v>3.38</v>
      </c>
      <c r="H23" s="166">
        <f>G23*D23/100</f>
        <v>0.0507</v>
      </c>
      <c r="I23" s="147">
        <v>92.55</v>
      </c>
      <c r="J23" s="147">
        <v>4.255</v>
      </c>
      <c r="K23" s="166">
        <f>J23*D23/100</f>
        <v>0.063825</v>
      </c>
      <c r="L23" s="174">
        <v>90.28</v>
      </c>
      <c r="M23" s="174">
        <v>4.028</v>
      </c>
      <c r="N23" s="166">
        <f>M23*D23/100</f>
        <v>0.06042</v>
      </c>
      <c r="O23" s="147">
        <v>84.83</v>
      </c>
      <c r="P23" s="147">
        <v>3.483</v>
      </c>
      <c r="Q23" s="166">
        <f>P23*D23/100</f>
        <v>0.052245</v>
      </c>
      <c r="R23" s="147">
        <v>93.78</v>
      </c>
      <c r="S23" s="147">
        <v>4.378</v>
      </c>
      <c r="T23" s="166">
        <f>S23*D23/100</f>
        <v>0.06567</v>
      </c>
      <c r="U23" s="147">
        <v>100</v>
      </c>
      <c r="V23" s="147">
        <v>5</v>
      </c>
      <c r="W23" s="166">
        <f>V23*D23/100</f>
        <v>0.075</v>
      </c>
      <c r="X23" s="147">
        <v>95.04</v>
      </c>
      <c r="Y23" s="147">
        <v>4.504</v>
      </c>
      <c r="Z23" s="166">
        <f>Y23*D23/100</f>
        <v>0.06756</v>
      </c>
      <c r="AA23" s="147">
        <v>99.75</v>
      </c>
      <c r="AB23" s="147">
        <v>4.975</v>
      </c>
      <c r="AC23" s="166">
        <f>AB23*D23/100</f>
        <v>0.074625</v>
      </c>
      <c r="AD23" s="147">
        <v>95.06</v>
      </c>
      <c r="AE23" s="147">
        <v>4.506</v>
      </c>
      <c r="AF23" s="166">
        <f>AE23*D23/100</f>
        <v>0.06759</v>
      </c>
      <c r="AG23" s="147">
        <v>80.47</v>
      </c>
      <c r="AH23" s="147">
        <v>3.047</v>
      </c>
      <c r="AI23" s="166">
        <f>AH23*D23/100</f>
        <v>0.045705</v>
      </c>
      <c r="AJ23" s="147">
        <v>79.99</v>
      </c>
      <c r="AK23" s="147">
        <v>2.999</v>
      </c>
      <c r="AL23" s="166">
        <f>AK23*D23/100</f>
        <v>0.044985</v>
      </c>
      <c r="AM23" s="147">
        <v>95.85</v>
      </c>
      <c r="AN23" s="147">
        <v>4.585</v>
      </c>
      <c r="AO23" s="166">
        <f>AN23*D23/100</f>
        <v>0.06877499999999999</v>
      </c>
      <c r="AP23" s="147">
        <v>100</v>
      </c>
      <c r="AQ23" s="147">
        <v>5</v>
      </c>
      <c r="AR23" s="166">
        <f>AQ23*D23/100</f>
        <v>0.075</v>
      </c>
      <c r="AS23" s="147">
        <v>98.1</v>
      </c>
      <c r="AT23" s="147">
        <v>4.981</v>
      </c>
      <c r="AU23" s="166">
        <f>AT23*D23/100</f>
        <v>0.074715</v>
      </c>
      <c r="AV23" s="147">
        <v>88.59</v>
      </c>
      <c r="AW23" s="147">
        <v>3.859</v>
      </c>
      <c r="AX23" s="166">
        <f>AW23*D23/100</f>
        <v>0.057885</v>
      </c>
      <c r="AY23" s="147">
        <v>95.66</v>
      </c>
      <c r="AZ23" s="147">
        <v>4.566</v>
      </c>
      <c r="BA23" s="166">
        <f>AZ23*D23/100</f>
        <v>0.06849</v>
      </c>
      <c r="BB23" s="182" t="s">
        <v>165</v>
      </c>
    </row>
    <row r="24" spans="1:54" s="148" customFormat="1" ht="31.5">
      <c r="A24" s="143">
        <v>16</v>
      </c>
      <c r="B24" s="154" t="s">
        <v>37</v>
      </c>
      <c r="C24" s="145" t="s">
        <v>35</v>
      </c>
      <c r="D24" s="145"/>
      <c r="E24" s="146" t="s">
        <v>146</v>
      </c>
      <c r="F24" s="147"/>
      <c r="G24" s="147"/>
      <c r="H24" s="166"/>
      <c r="I24" s="147"/>
      <c r="J24" s="147"/>
      <c r="K24" s="166"/>
      <c r="L24" s="147"/>
      <c r="M24" s="147"/>
      <c r="N24" s="166"/>
      <c r="O24" s="147"/>
      <c r="P24" s="147"/>
      <c r="Q24" s="166"/>
      <c r="R24" s="147"/>
      <c r="S24" s="147"/>
      <c r="T24" s="166"/>
      <c r="U24" s="147"/>
      <c r="V24" s="147"/>
      <c r="W24" s="166"/>
      <c r="X24" s="147"/>
      <c r="Y24" s="147"/>
      <c r="Z24" s="166"/>
      <c r="AA24" s="147"/>
      <c r="AB24" s="147"/>
      <c r="AC24" s="166"/>
      <c r="AD24" s="147"/>
      <c r="AE24" s="147"/>
      <c r="AF24" s="166"/>
      <c r="AG24" s="147"/>
      <c r="AH24" s="147"/>
      <c r="AI24" s="166"/>
      <c r="AJ24" s="147"/>
      <c r="AK24" s="147"/>
      <c r="AL24" s="166"/>
      <c r="AM24" s="147"/>
      <c r="AN24" s="147"/>
      <c r="AO24" s="166"/>
      <c r="AP24" s="147"/>
      <c r="AQ24" s="147"/>
      <c r="AR24" s="166"/>
      <c r="AS24" s="147"/>
      <c r="AT24" s="147"/>
      <c r="AU24" s="166"/>
      <c r="AV24" s="147"/>
      <c r="AW24" s="147"/>
      <c r="AX24" s="166"/>
      <c r="AY24" s="147"/>
      <c r="AZ24" s="147"/>
      <c r="BA24" s="166"/>
      <c r="BB24" s="182"/>
    </row>
    <row r="25" spans="1:54" s="148" customFormat="1" ht="15.75">
      <c r="A25" s="143"/>
      <c r="B25" s="149" t="s">
        <v>67</v>
      </c>
      <c r="C25" s="145"/>
      <c r="D25" s="145">
        <v>1.5</v>
      </c>
      <c r="E25" s="146"/>
      <c r="F25" s="151">
        <v>5</v>
      </c>
      <c r="G25" s="147">
        <v>5</v>
      </c>
      <c r="H25" s="166">
        <f>G25*D25/100</f>
        <v>0.075</v>
      </c>
      <c r="I25" s="147">
        <v>5</v>
      </c>
      <c r="J25" s="147">
        <v>5</v>
      </c>
      <c r="K25" s="166">
        <f>J25*D25/100</f>
        <v>0.075</v>
      </c>
      <c r="L25" s="147">
        <v>5</v>
      </c>
      <c r="M25" s="147">
        <v>5</v>
      </c>
      <c r="N25" s="166">
        <f>M25*D25/100</f>
        <v>0.075</v>
      </c>
      <c r="O25" s="147">
        <v>5</v>
      </c>
      <c r="P25" s="147">
        <v>5</v>
      </c>
      <c r="Q25" s="166">
        <f>P25*D25/100</f>
        <v>0.075</v>
      </c>
      <c r="R25" s="147">
        <v>3</v>
      </c>
      <c r="S25" s="147">
        <v>3</v>
      </c>
      <c r="T25" s="166">
        <f>S25*D25/100</f>
        <v>0.045</v>
      </c>
      <c r="U25" s="174">
        <v>3</v>
      </c>
      <c r="V25" s="174">
        <v>3</v>
      </c>
      <c r="W25" s="166">
        <f>V25*D25/100</f>
        <v>0.045</v>
      </c>
      <c r="X25" s="147">
        <v>5</v>
      </c>
      <c r="Y25" s="147">
        <v>5</v>
      </c>
      <c r="Z25" s="166">
        <f>Y25*D25/100</f>
        <v>0.075</v>
      </c>
      <c r="AA25" s="147">
        <v>4.5</v>
      </c>
      <c r="AB25" s="147">
        <v>4.5</v>
      </c>
      <c r="AC25" s="166">
        <f>AB25*D25/100</f>
        <v>0.0675</v>
      </c>
      <c r="AD25" s="147">
        <v>4</v>
      </c>
      <c r="AE25" s="147">
        <v>4</v>
      </c>
      <c r="AF25" s="166">
        <f>AE25*D25/100</f>
        <v>0.06</v>
      </c>
      <c r="AG25" s="147">
        <v>4</v>
      </c>
      <c r="AH25" s="147">
        <v>4</v>
      </c>
      <c r="AI25" s="166">
        <f>AH25*D25/100</f>
        <v>0.06</v>
      </c>
      <c r="AJ25" s="147">
        <v>5</v>
      </c>
      <c r="AK25" s="147">
        <v>5</v>
      </c>
      <c r="AL25" s="166">
        <f>AK25*D25/100</f>
        <v>0.075</v>
      </c>
      <c r="AM25" s="147">
        <v>5</v>
      </c>
      <c r="AN25" s="147">
        <v>5</v>
      </c>
      <c r="AO25" s="166">
        <f>AN25*D25/100</f>
        <v>0.075</v>
      </c>
      <c r="AP25" s="147">
        <v>5</v>
      </c>
      <c r="AQ25" s="147">
        <v>5</v>
      </c>
      <c r="AR25" s="166">
        <f>AQ25*D25/100</f>
        <v>0.075</v>
      </c>
      <c r="AS25" s="147">
        <v>4.5</v>
      </c>
      <c r="AT25" s="147">
        <v>4.5</v>
      </c>
      <c r="AU25" s="166">
        <f>AT25*D25/100</f>
        <v>0.0675</v>
      </c>
      <c r="AV25" s="147">
        <v>3</v>
      </c>
      <c r="AW25" s="147">
        <v>3</v>
      </c>
      <c r="AX25" s="166">
        <f>AW25*D25/100</f>
        <v>0.045</v>
      </c>
      <c r="AY25" s="147">
        <v>5</v>
      </c>
      <c r="AZ25" s="147">
        <v>5</v>
      </c>
      <c r="BA25" s="166">
        <f>AZ25*D25/100</f>
        <v>0.075</v>
      </c>
      <c r="BB25" s="182" t="s">
        <v>166</v>
      </c>
    </row>
    <row r="26" spans="1:54" s="148" customFormat="1" ht="15.75">
      <c r="A26" s="143"/>
      <c r="B26" s="149" t="s">
        <v>68</v>
      </c>
      <c r="C26" s="145"/>
      <c r="D26" s="145">
        <v>1.5</v>
      </c>
      <c r="E26" s="146"/>
      <c r="F26" s="155">
        <v>3</v>
      </c>
      <c r="G26" s="147">
        <v>3</v>
      </c>
      <c r="H26" s="166">
        <f>G26*D26/100</f>
        <v>0.045</v>
      </c>
      <c r="I26" s="156">
        <v>4.5</v>
      </c>
      <c r="J26" s="147">
        <v>4.5</v>
      </c>
      <c r="K26" s="166">
        <f>J26*D26/100</f>
        <v>0.0675</v>
      </c>
      <c r="L26" s="147">
        <v>5</v>
      </c>
      <c r="M26" s="147">
        <v>5</v>
      </c>
      <c r="N26" s="166">
        <f>M26*D26/100</f>
        <v>0.075</v>
      </c>
      <c r="O26" s="156" t="s">
        <v>153</v>
      </c>
      <c r="P26" s="147">
        <v>1</v>
      </c>
      <c r="Q26" s="166">
        <f>P26*D26/100</f>
        <v>0.015</v>
      </c>
      <c r="R26" s="147">
        <v>5</v>
      </c>
      <c r="S26" s="147">
        <v>5</v>
      </c>
      <c r="T26" s="166">
        <f>S26*D26/100</f>
        <v>0.075</v>
      </c>
      <c r="U26" s="156">
        <v>4.5</v>
      </c>
      <c r="V26" s="147">
        <v>4.5</v>
      </c>
      <c r="W26" s="166">
        <f>V26*D26/100</f>
        <v>0.0675</v>
      </c>
      <c r="X26" s="156">
        <v>4.5</v>
      </c>
      <c r="Y26" s="147">
        <v>4.5</v>
      </c>
      <c r="Z26" s="166">
        <f>Y26*D26/100</f>
        <v>0.0675</v>
      </c>
      <c r="AA26" s="147">
        <v>4.5</v>
      </c>
      <c r="AB26" s="147">
        <v>4.5</v>
      </c>
      <c r="AC26" s="166">
        <f>AB26*D26/100</f>
        <v>0.0675</v>
      </c>
      <c r="AD26" s="156">
        <v>4</v>
      </c>
      <c r="AE26" s="147">
        <v>4</v>
      </c>
      <c r="AF26" s="166">
        <f>AE26*D26/100</f>
        <v>0.06</v>
      </c>
      <c r="AG26" s="147">
        <v>3</v>
      </c>
      <c r="AH26" s="147">
        <v>3</v>
      </c>
      <c r="AI26" s="166">
        <f>AH26*D26/100</f>
        <v>0.045</v>
      </c>
      <c r="AJ26" s="147">
        <v>5</v>
      </c>
      <c r="AK26" s="147">
        <v>5</v>
      </c>
      <c r="AL26" s="166">
        <f>AK26*D26/100</f>
        <v>0.075</v>
      </c>
      <c r="AM26" s="156">
        <v>4.5</v>
      </c>
      <c r="AN26" s="147">
        <v>4.5</v>
      </c>
      <c r="AO26" s="166">
        <f>AN26*D26/100</f>
        <v>0.0675</v>
      </c>
      <c r="AP26" s="156">
        <v>4.5</v>
      </c>
      <c r="AQ26" s="147">
        <v>4.5</v>
      </c>
      <c r="AR26" s="166">
        <f>AQ26*D26/100</f>
        <v>0.0675</v>
      </c>
      <c r="AS26" s="147">
        <v>4.5</v>
      </c>
      <c r="AT26" s="147">
        <v>4.5</v>
      </c>
      <c r="AU26" s="166">
        <f>AT26*D26/100</f>
        <v>0.0675</v>
      </c>
      <c r="AV26" s="147">
        <v>4.5</v>
      </c>
      <c r="AW26" s="147">
        <v>4.5</v>
      </c>
      <c r="AX26" s="166">
        <f>AW26*D26/100</f>
        <v>0.0675</v>
      </c>
      <c r="AY26" s="147">
        <v>5</v>
      </c>
      <c r="AZ26" s="147">
        <v>5</v>
      </c>
      <c r="BA26" s="166">
        <f>AZ26*D26/100</f>
        <v>0.075</v>
      </c>
      <c r="BB26" s="182"/>
    </row>
    <row r="27" spans="1:54" s="148" customFormat="1" ht="36" customHeight="1">
      <c r="A27" s="143">
        <v>17</v>
      </c>
      <c r="B27" s="144" t="s">
        <v>12</v>
      </c>
      <c r="C27" s="145" t="s">
        <v>35</v>
      </c>
      <c r="D27" s="145"/>
      <c r="E27" s="146" t="s">
        <v>146</v>
      </c>
      <c r="F27" s="147"/>
      <c r="G27" s="147"/>
      <c r="H27" s="166"/>
      <c r="I27" s="147"/>
      <c r="J27" s="147"/>
      <c r="K27" s="166"/>
      <c r="L27" s="147"/>
      <c r="M27" s="147"/>
      <c r="N27" s="166"/>
      <c r="O27" s="147"/>
      <c r="P27" s="147"/>
      <c r="Q27" s="166"/>
      <c r="R27" s="147"/>
      <c r="S27" s="147"/>
      <c r="T27" s="166"/>
      <c r="U27" s="147"/>
      <c r="V27" s="147"/>
      <c r="W27" s="166"/>
      <c r="X27" s="147"/>
      <c r="Y27" s="147"/>
      <c r="Z27" s="166"/>
      <c r="AA27" s="147"/>
      <c r="AB27" s="147"/>
      <c r="AC27" s="166"/>
      <c r="AD27" s="147"/>
      <c r="AE27" s="147"/>
      <c r="AF27" s="166"/>
      <c r="AG27" s="147"/>
      <c r="AH27" s="147"/>
      <c r="AI27" s="166"/>
      <c r="AJ27" s="147"/>
      <c r="AK27" s="147"/>
      <c r="AL27" s="166"/>
      <c r="AM27" s="147"/>
      <c r="AN27" s="147"/>
      <c r="AO27" s="166"/>
      <c r="AP27" s="147"/>
      <c r="AQ27" s="147"/>
      <c r="AR27" s="166"/>
      <c r="AS27" s="147"/>
      <c r="AT27" s="147"/>
      <c r="AU27" s="166"/>
      <c r="AV27" s="147"/>
      <c r="AW27" s="147"/>
      <c r="AX27" s="166"/>
      <c r="AY27" s="147"/>
      <c r="AZ27" s="147"/>
      <c r="BA27" s="166"/>
      <c r="BB27" s="181" t="s">
        <v>160</v>
      </c>
    </row>
    <row r="28" spans="1:54" s="148" customFormat="1" ht="15.75" customHeight="1">
      <c r="A28" s="143"/>
      <c r="B28" s="149" t="s">
        <v>67</v>
      </c>
      <c r="C28" s="145"/>
      <c r="D28" s="145">
        <v>2</v>
      </c>
      <c r="E28" s="146"/>
      <c r="F28" s="151" t="s">
        <v>153</v>
      </c>
      <c r="G28" s="147">
        <v>1</v>
      </c>
      <c r="H28" s="166">
        <f aca="true" t="shared" si="16" ref="H28:H37">G28*D28/100</f>
        <v>0.02</v>
      </c>
      <c r="I28" s="151">
        <v>4</v>
      </c>
      <c r="J28" s="147">
        <v>4</v>
      </c>
      <c r="K28" s="166">
        <f aca="true" t="shared" si="17" ref="K28:K37">J28*D28/100</f>
        <v>0.08</v>
      </c>
      <c r="L28" s="147">
        <v>4</v>
      </c>
      <c r="M28" s="147">
        <v>4</v>
      </c>
      <c r="N28" s="166">
        <f>M28*D28/100</f>
        <v>0.08</v>
      </c>
      <c r="O28" s="147">
        <v>3</v>
      </c>
      <c r="P28" s="157">
        <v>3</v>
      </c>
      <c r="Q28" s="166">
        <f>P25*D28/100</f>
        <v>0.1</v>
      </c>
      <c r="R28" s="156">
        <v>1</v>
      </c>
      <c r="S28" s="147">
        <v>1</v>
      </c>
      <c r="T28" s="166">
        <f>S28*D28/100</f>
        <v>0.02</v>
      </c>
      <c r="U28" s="151" t="s">
        <v>153</v>
      </c>
      <c r="V28" s="147">
        <v>1</v>
      </c>
      <c r="W28" s="166">
        <f>V28*D28/100</f>
        <v>0.02</v>
      </c>
      <c r="X28" s="151">
        <v>3</v>
      </c>
      <c r="Y28" s="147">
        <v>3</v>
      </c>
      <c r="Z28" s="166">
        <f>Y26*D28/100</f>
        <v>0.09</v>
      </c>
      <c r="AA28" s="147">
        <v>4.5</v>
      </c>
      <c r="AB28" s="147">
        <v>4.5</v>
      </c>
      <c r="AC28" s="166">
        <f>AB28*D28/100</f>
        <v>0.09</v>
      </c>
      <c r="AD28" s="147">
        <v>4</v>
      </c>
      <c r="AE28" s="147">
        <v>4</v>
      </c>
      <c r="AF28" s="166">
        <f>AE28*D28/100</f>
        <v>0.08</v>
      </c>
      <c r="AG28" s="151">
        <v>3</v>
      </c>
      <c r="AH28" s="147">
        <v>3</v>
      </c>
      <c r="AI28" s="166">
        <f>AH28*D28/100</f>
        <v>0.06</v>
      </c>
      <c r="AJ28" s="147">
        <v>3</v>
      </c>
      <c r="AK28" s="147">
        <v>3</v>
      </c>
      <c r="AL28" s="166">
        <f>AK28*D28/100</f>
        <v>0.06</v>
      </c>
      <c r="AM28" s="147">
        <v>5</v>
      </c>
      <c r="AN28" s="147">
        <v>5</v>
      </c>
      <c r="AO28" s="166">
        <f>AN28*D28/100</f>
        <v>0.1</v>
      </c>
      <c r="AP28" s="147">
        <v>4.5</v>
      </c>
      <c r="AQ28" s="147">
        <v>4.5</v>
      </c>
      <c r="AR28" s="166">
        <f>AQ28*D28/100</f>
        <v>0.09</v>
      </c>
      <c r="AS28" s="156">
        <v>3</v>
      </c>
      <c r="AT28" s="147">
        <v>3</v>
      </c>
      <c r="AU28" s="166">
        <f>AT28*D28/100</f>
        <v>0.06</v>
      </c>
      <c r="AV28" s="151">
        <v>3</v>
      </c>
      <c r="AW28" s="147">
        <v>3</v>
      </c>
      <c r="AX28" s="166">
        <f>AW28*D28/100</f>
        <v>0.06</v>
      </c>
      <c r="AY28" s="147">
        <v>4.5</v>
      </c>
      <c r="AZ28" s="147">
        <v>4.5</v>
      </c>
      <c r="BA28" s="166">
        <f>AZ28*D28/100</f>
        <v>0.09</v>
      </c>
      <c r="BB28" s="182"/>
    </row>
    <row r="29" spans="1:54" s="148" customFormat="1" ht="17.25" customHeight="1">
      <c r="A29" s="143"/>
      <c r="B29" s="149" t="s">
        <v>68</v>
      </c>
      <c r="C29" s="145"/>
      <c r="D29" s="145">
        <v>2</v>
      </c>
      <c r="E29" s="146"/>
      <c r="F29" s="155" t="s">
        <v>153</v>
      </c>
      <c r="G29" s="147">
        <v>1</v>
      </c>
      <c r="H29" s="166">
        <f t="shared" si="16"/>
        <v>0.02</v>
      </c>
      <c r="I29" s="155">
        <v>3</v>
      </c>
      <c r="J29" s="147">
        <v>3</v>
      </c>
      <c r="K29" s="166">
        <f t="shared" si="17"/>
        <v>0.06</v>
      </c>
      <c r="L29" s="156">
        <v>3</v>
      </c>
      <c r="M29" s="147">
        <v>3</v>
      </c>
      <c r="N29" s="166">
        <f>M29*D29/100</f>
        <v>0.06</v>
      </c>
      <c r="O29" s="156" t="s">
        <v>153</v>
      </c>
      <c r="P29" s="147">
        <v>1</v>
      </c>
      <c r="Q29" s="166">
        <f>P29*D29/100</f>
        <v>0.02</v>
      </c>
      <c r="R29" s="147">
        <v>3</v>
      </c>
      <c r="S29" s="147">
        <v>3</v>
      </c>
      <c r="T29" s="166">
        <f>S29*D29/100</f>
        <v>0.06</v>
      </c>
      <c r="U29" s="155">
        <v>3</v>
      </c>
      <c r="V29" s="147">
        <v>3</v>
      </c>
      <c r="W29" s="166">
        <f>V29*D29/100</f>
        <v>0.06</v>
      </c>
      <c r="X29" s="155">
        <v>3</v>
      </c>
      <c r="Y29" s="147">
        <v>3</v>
      </c>
      <c r="Z29" s="166">
        <f>Y29*D29/100</f>
        <v>0.06</v>
      </c>
      <c r="AA29" s="156" t="s">
        <v>153</v>
      </c>
      <c r="AB29" s="147">
        <v>1</v>
      </c>
      <c r="AC29" s="166">
        <f>AB29*D29/100</f>
        <v>0.02</v>
      </c>
      <c r="AD29" s="156">
        <v>3</v>
      </c>
      <c r="AE29" s="147">
        <v>3</v>
      </c>
      <c r="AF29" s="166">
        <f>AE29*D29/100</f>
        <v>0.06</v>
      </c>
      <c r="AG29" s="155">
        <v>1</v>
      </c>
      <c r="AH29" s="147">
        <v>1</v>
      </c>
      <c r="AI29" s="166">
        <f>AH29*D29/100</f>
        <v>0.02</v>
      </c>
      <c r="AJ29" s="156">
        <v>3</v>
      </c>
      <c r="AK29" s="147">
        <v>3</v>
      </c>
      <c r="AL29" s="166">
        <f>AK29*D29/100</f>
        <v>0.06</v>
      </c>
      <c r="AM29" s="156">
        <v>3</v>
      </c>
      <c r="AN29" s="147">
        <v>3</v>
      </c>
      <c r="AO29" s="166">
        <f>AN29*D29/100</f>
        <v>0.06</v>
      </c>
      <c r="AP29" s="156">
        <v>4</v>
      </c>
      <c r="AQ29" s="147">
        <v>4</v>
      </c>
      <c r="AR29" s="166">
        <f>AQ29*D29/100</f>
        <v>0.08</v>
      </c>
      <c r="AS29" s="147">
        <v>3</v>
      </c>
      <c r="AT29" s="147">
        <v>3</v>
      </c>
      <c r="AU29" s="166">
        <f>AT29*D29/100</f>
        <v>0.06</v>
      </c>
      <c r="AV29" s="155">
        <v>3</v>
      </c>
      <c r="AW29" s="147">
        <v>3</v>
      </c>
      <c r="AX29" s="166">
        <f>AW29*D29/100</f>
        <v>0.06</v>
      </c>
      <c r="AY29" s="156">
        <v>3</v>
      </c>
      <c r="AZ29" s="147">
        <v>3</v>
      </c>
      <c r="BA29" s="166">
        <f>AZ29*D29/100</f>
        <v>0.06</v>
      </c>
      <c r="BB29" s="182"/>
    </row>
    <row r="30" spans="1:54" s="69" customFormat="1" ht="31.5">
      <c r="A30" s="65">
        <v>18</v>
      </c>
      <c r="B30" s="70" t="s">
        <v>65</v>
      </c>
      <c r="C30" s="66" t="s">
        <v>35</v>
      </c>
      <c r="D30" s="66">
        <v>1.5</v>
      </c>
      <c r="E30" s="78" t="s">
        <v>147</v>
      </c>
      <c r="F30" s="86">
        <v>5</v>
      </c>
      <c r="G30" s="86">
        <v>5</v>
      </c>
      <c r="H30" s="165">
        <f t="shared" si="16"/>
        <v>0.075</v>
      </c>
      <c r="I30" s="86">
        <v>5</v>
      </c>
      <c r="J30" s="86">
        <v>5</v>
      </c>
      <c r="K30" s="165">
        <f t="shared" si="17"/>
        <v>0.075</v>
      </c>
      <c r="L30" s="86">
        <v>5</v>
      </c>
      <c r="M30" s="86">
        <v>5</v>
      </c>
      <c r="N30" s="165">
        <f>M30*D30/100</f>
        <v>0.075</v>
      </c>
      <c r="O30" s="86">
        <v>4</v>
      </c>
      <c r="P30" s="86">
        <v>4</v>
      </c>
      <c r="Q30" s="165">
        <f>P30*D30/100</f>
        <v>0.06</v>
      </c>
      <c r="R30" s="86">
        <v>3</v>
      </c>
      <c r="S30" s="86">
        <v>3</v>
      </c>
      <c r="T30" s="165">
        <f>S30*D30/100</f>
        <v>0.045</v>
      </c>
      <c r="U30" s="86">
        <v>4</v>
      </c>
      <c r="V30" s="86">
        <v>4</v>
      </c>
      <c r="W30" s="165">
        <f>V30*D30/100</f>
        <v>0.06</v>
      </c>
      <c r="X30" s="86">
        <v>4</v>
      </c>
      <c r="Y30" s="86">
        <v>4</v>
      </c>
      <c r="Z30" s="165">
        <f>Y30*D30/100</f>
        <v>0.06</v>
      </c>
      <c r="AA30" s="86">
        <v>4</v>
      </c>
      <c r="AB30" s="86">
        <v>4</v>
      </c>
      <c r="AC30" s="165">
        <f>AB30*D30/100</f>
        <v>0.06</v>
      </c>
      <c r="AD30" s="86">
        <v>5</v>
      </c>
      <c r="AE30" s="86">
        <v>5</v>
      </c>
      <c r="AF30" s="165">
        <f>AE30*D30/100</f>
        <v>0.075</v>
      </c>
      <c r="AG30" s="86">
        <v>4</v>
      </c>
      <c r="AH30" s="86">
        <v>4</v>
      </c>
      <c r="AI30" s="165">
        <f>AH30*D30/100</f>
        <v>0.06</v>
      </c>
      <c r="AJ30" s="86">
        <v>5</v>
      </c>
      <c r="AK30" s="86">
        <v>5</v>
      </c>
      <c r="AL30" s="165">
        <f>AK30*D30/100</f>
        <v>0.075</v>
      </c>
      <c r="AM30" s="86">
        <v>5</v>
      </c>
      <c r="AN30" s="86">
        <v>5</v>
      </c>
      <c r="AO30" s="165">
        <f>AN30*D30/100</f>
        <v>0.075</v>
      </c>
      <c r="AP30" s="86">
        <v>5</v>
      </c>
      <c r="AQ30" s="86">
        <v>5</v>
      </c>
      <c r="AR30" s="165">
        <f>AQ30*D30/100</f>
        <v>0.075</v>
      </c>
      <c r="AS30" s="86">
        <v>5</v>
      </c>
      <c r="AT30" s="86">
        <v>5</v>
      </c>
      <c r="AU30" s="165">
        <f>AT30*D30/100</f>
        <v>0.075</v>
      </c>
      <c r="AV30" s="86">
        <v>5</v>
      </c>
      <c r="AW30" s="86">
        <v>5</v>
      </c>
      <c r="AX30" s="165">
        <f>AW30*D30/100</f>
        <v>0.075</v>
      </c>
      <c r="AY30" s="86">
        <v>5</v>
      </c>
      <c r="AZ30" s="86">
        <v>5</v>
      </c>
      <c r="BA30" s="165">
        <f>AZ30*D30/100</f>
        <v>0.075</v>
      </c>
      <c r="BB30" s="181" t="s">
        <v>160</v>
      </c>
    </row>
    <row r="31" spans="1:54" s="69" customFormat="1" ht="31.5">
      <c r="A31" s="65"/>
      <c r="B31" s="70" t="s">
        <v>66</v>
      </c>
      <c r="C31" s="66" t="s">
        <v>35</v>
      </c>
      <c r="D31" s="66">
        <v>1.5</v>
      </c>
      <c r="E31" s="78" t="s">
        <v>147</v>
      </c>
      <c r="F31" s="86">
        <v>5</v>
      </c>
      <c r="G31" s="86">
        <v>5</v>
      </c>
      <c r="H31" s="165">
        <f t="shared" si="16"/>
        <v>0.075</v>
      </c>
      <c r="I31" s="86">
        <v>5</v>
      </c>
      <c r="J31" s="86">
        <v>5</v>
      </c>
      <c r="K31" s="165">
        <f t="shared" si="17"/>
        <v>0.075</v>
      </c>
      <c r="L31" s="86">
        <v>5</v>
      </c>
      <c r="M31" s="86">
        <v>5</v>
      </c>
      <c r="N31" s="165">
        <f t="shared" si="2"/>
        <v>0.075</v>
      </c>
      <c r="O31" s="86">
        <v>4</v>
      </c>
      <c r="P31" s="86">
        <v>4</v>
      </c>
      <c r="Q31" s="165">
        <f t="shared" si="3"/>
        <v>0.06</v>
      </c>
      <c r="R31" s="86">
        <v>5</v>
      </c>
      <c r="S31" s="86">
        <v>5</v>
      </c>
      <c r="T31" s="165">
        <f t="shared" si="4"/>
        <v>0.075</v>
      </c>
      <c r="U31" s="86">
        <v>5</v>
      </c>
      <c r="V31" s="86">
        <v>5</v>
      </c>
      <c r="W31" s="165">
        <f t="shared" si="5"/>
        <v>0.075</v>
      </c>
      <c r="X31" s="86">
        <v>4</v>
      </c>
      <c r="Y31" s="86">
        <v>4</v>
      </c>
      <c r="Z31" s="165">
        <f t="shared" si="6"/>
        <v>0.06</v>
      </c>
      <c r="AA31" s="86">
        <v>5</v>
      </c>
      <c r="AB31" s="86">
        <v>5</v>
      </c>
      <c r="AC31" s="165">
        <f t="shared" si="7"/>
        <v>0.075</v>
      </c>
      <c r="AD31" s="86">
        <v>5</v>
      </c>
      <c r="AE31" s="86">
        <v>5</v>
      </c>
      <c r="AF31" s="165">
        <f t="shared" si="8"/>
        <v>0.075</v>
      </c>
      <c r="AG31" s="86">
        <v>5</v>
      </c>
      <c r="AH31" s="86">
        <v>5</v>
      </c>
      <c r="AI31" s="165">
        <f t="shared" si="9"/>
        <v>0.075</v>
      </c>
      <c r="AJ31" s="86">
        <v>4</v>
      </c>
      <c r="AK31" s="86">
        <v>4</v>
      </c>
      <c r="AL31" s="165">
        <f t="shared" si="10"/>
        <v>0.06</v>
      </c>
      <c r="AM31" s="86">
        <v>4</v>
      </c>
      <c r="AN31" s="86">
        <v>4</v>
      </c>
      <c r="AO31" s="165">
        <f t="shared" si="11"/>
        <v>0.06</v>
      </c>
      <c r="AP31" s="86">
        <v>5</v>
      </c>
      <c r="AQ31" s="86">
        <v>5</v>
      </c>
      <c r="AR31" s="165">
        <f t="shared" si="12"/>
        <v>0.075</v>
      </c>
      <c r="AS31" s="86">
        <v>5</v>
      </c>
      <c r="AT31" s="86">
        <v>5</v>
      </c>
      <c r="AU31" s="165">
        <f t="shared" si="13"/>
        <v>0.075</v>
      </c>
      <c r="AV31" s="86">
        <v>5</v>
      </c>
      <c r="AW31" s="86">
        <v>5</v>
      </c>
      <c r="AX31" s="165">
        <f t="shared" si="14"/>
        <v>0.075</v>
      </c>
      <c r="AY31" s="86">
        <v>5</v>
      </c>
      <c r="AZ31" s="86">
        <v>5</v>
      </c>
      <c r="BA31" s="165">
        <f t="shared" si="15"/>
        <v>0.075</v>
      </c>
      <c r="BB31" s="182"/>
    </row>
    <row r="32" spans="1:54" s="71" customFormat="1" ht="51.75" customHeight="1">
      <c r="A32" s="65">
        <v>19</v>
      </c>
      <c r="B32" s="64" t="s">
        <v>40</v>
      </c>
      <c r="C32" s="66" t="s">
        <v>35</v>
      </c>
      <c r="D32" s="66">
        <v>2</v>
      </c>
      <c r="E32" s="78" t="s">
        <v>141</v>
      </c>
      <c r="F32" s="86">
        <v>5</v>
      </c>
      <c r="G32" s="86">
        <v>5</v>
      </c>
      <c r="H32" s="165">
        <f t="shared" si="16"/>
        <v>0.1</v>
      </c>
      <c r="I32" s="86">
        <v>5</v>
      </c>
      <c r="J32" s="86">
        <v>5</v>
      </c>
      <c r="K32" s="165">
        <f t="shared" si="17"/>
        <v>0.1</v>
      </c>
      <c r="L32" s="86">
        <v>5</v>
      </c>
      <c r="M32" s="86">
        <v>5</v>
      </c>
      <c r="N32" s="165">
        <f>M32*D32/100</f>
        <v>0.1</v>
      </c>
      <c r="O32" s="86">
        <v>5</v>
      </c>
      <c r="P32" s="86">
        <v>5</v>
      </c>
      <c r="Q32" s="165">
        <f>P32*D32/100</f>
        <v>0.1</v>
      </c>
      <c r="R32" s="86">
        <v>5</v>
      </c>
      <c r="S32" s="86">
        <v>5</v>
      </c>
      <c r="T32" s="165">
        <f>S32*D32/100</f>
        <v>0.1</v>
      </c>
      <c r="U32" s="86">
        <v>5</v>
      </c>
      <c r="V32" s="86">
        <v>5</v>
      </c>
      <c r="W32" s="165">
        <f>V32*D32/100</f>
        <v>0.1</v>
      </c>
      <c r="X32" s="128">
        <v>5</v>
      </c>
      <c r="Y32" s="86">
        <v>5</v>
      </c>
      <c r="Z32" s="165">
        <f>Y32*D32/100</f>
        <v>0.1</v>
      </c>
      <c r="AA32" s="86">
        <v>5</v>
      </c>
      <c r="AB32" s="66">
        <v>5</v>
      </c>
      <c r="AC32" s="165">
        <f t="shared" si="7"/>
        <v>0.1</v>
      </c>
      <c r="AD32" s="86">
        <v>5</v>
      </c>
      <c r="AE32" s="66">
        <v>5</v>
      </c>
      <c r="AF32" s="165">
        <f t="shared" si="8"/>
        <v>0.1</v>
      </c>
      <c r="AG32" s="86">
        <v>5</v>
      </c>
      <c r="AH32" s="66">
        <v>5</v>
      </c>
      <c r="AI32" s="165">
        <f t="shared" si="9"/>
        <v>0.1</v>
      </c>
      <c r="AJ32" s="86">
        <v>5</v>
      </c>
      <c r="AK32" s="66">
        <v>5</v>
      </c>
      <c r="AL32" s="165">
        <f t="shared" si="10"/>
        <v>0.1</v>
      </c>
      <c r="AM32" s="86">
        <v>5</v>
      </c>
      <c r="AN32" s="66">
        <v>5</v>
      </c>
      <c r="AO32" s="165">
        <f t="shared" si="11"/>
        <v>0.1</v>
      </c>
      <c r="AP32" s="86">
        <v>5</v>
      </c>
      <c r="AQ32" s="66">
        <v>5</v>
      </c>
      <c r="AR32" s="165">
        <f t="shared" si="12"/>
        <v>0.1</v>
      </c>
      <c r="AS32" s="86">
        <v>5</v>
      </c>
      <c r="AT32" s="66">
        <v>5</v>
      </c>
      <c r="AU32" s="165">
        <f t="shared" si="13"/>
        <v>0.1</v>
      </c>
      <c r="AV32" s="86">
        <v>5</v>
      </c>
      <c r="AW32" s="66">
        <v>5</v>
      </c>
      <c r="AX32" s="165">
        <f t="shared" si="14"/>
        <v>0.1</v>
      </c>
      <c r="AY32" s="86">
        <v>5</v>
      </c>
      <c r="AZ32" s="66">
        <v>5</v>
      </c>
      <c r="BA32" s="165">
        <f t="shared" si="15"/>
        <v>0.1</v>
      </c>
      <c r="BB32" s="181" t="s">
        <v>160</v>
      </c>
    </row>
    <row r="33" spans="1:54" s="69" customFormat="1" ht="36" customHeight="1">
      <c r="A33" s="65">
        <v>20</v>
      </c>
      <c r="B33" s="129" t="s">
        <v>34</v>
      </c>
      <c r="C33" s="66" t="s">
        <v>35</v>
      </c>
      <c r="D33" s="66">
        <v>2</v>
      </c>
      <c r="E33" s="78" t="s">
        <v>135</v>
      </c>
      <c r="F33" s="86"/>
      <c r="G33" s="86">
        <v>5</v>
      </c>
      <c r="H33" s="165">
        <f t="shared" si="16"/>
        <v>0.1</v>
      </c>
      <c r="I33" s="86"/>
      <c r="J33" s="86">
        <v>5</v>
      </c>
      <c r="K33" s="165">
        <f t="shared" si="17"/>
        <v>0.1</v>
      </c>
      <c r="L33" s="86"/>
      <c r="M33" s="86">
        <v>5</v>
      </c>
      <c r="N33" s="165">
        <f t="shared" si="2"/>
        <v>0.1</v>
      </c>
      <c r="O33" s="86"/>
      <c r="P33" s="86">
        <v>5</v>
      </c>
      <c r="Q33" s="165">
        <f t="shared" si="3"/>
        <v>0.1</v>
      </c>
      <c r="R33" s="86"/>
      <c r="S33" s="86">
        <v>5</v>
      </c>
      <c r="T33" s="165">
        <f t="shared" si="4"/>
        <v>0.1</v>
      </c>
      <c r="U33" s="86"/>
      <c r="V33" s="86">
        <v>5</v>
      </c>
      <c r="W33" s="165">
        <f t="shared" si="5"/>
        <v>0.1</v>
      </c>
      <c r="X33" s="86"/>
      <c r="Y33" s="86">
        <v>5</v>
      </c>
      <c r="Z33" s="165">
        <f t="shared" si="6"/>
        <v>0.1</v>
      </c>
      <c r="AA33" s="86"/>
      <c r="AB33" s="86">
        <v>5</v>
      </c>
      <c r="AC33" s="165">
        <f t="shared" si="7"/>
        <v>0.1</v>
      </c>
      <c r="AD33" s="86"/>
      <c r="AE33" s="86">
        <v>5</v>
      </c>
      <c r="AF33" s="165">
        <f t="shared" si="8"/>
        <v>0.1</v>
      </c>
      <c r="AG33" s="86"/>
      <c r="AH33" s="86">
        <v>5</v>
      </c>
      <c r="AI33" s="165">
        <f t="shared" si="9"/>
        <v>0.1</v>
      </c>
      <c r="AJ33" s="86"/>
      <c r="AK33" s="86">
        <v>5</v>
      </c>
      <c r="AL33" s="165">
        <f t="shared" si="10"/>
        <v>0.1</v>
      </c>
      <c r="AM33" s="86"/>
      <c r="AN33" s="86">
        <v>5</v>
      </c>
      <c r="AO33" s="165">
        <f t="shared" si="11"/>
        <v>0.1</v>
      </c>
      <c r="AP33" s="86"/>
      <c r="AQ33" s="86">
        <v>5</v>
      </c>
      <c r="AR33" s="165">
        <f t="shared" si="12"/>
        <v>0.1</v>
      </c>
      <c r="AS33" s="86"/>
      <c r="AT33" s="86">
        <v>5</v>
      </c>
      <c r="AU33" s="165">
        <f t="shared" si="13"/>
        <v>0.1</v>
      </c>
      <c r="AV33" s="86"/>
      <c r="AW33" s="86">
        <v>5</v>
      </c>
      <c r="AX33" s="165">
        <f t="shared" si="14"/>
        <v>0.1</v>
      </c>
      <c r="AY33" s="86"/>
      <c r="AZ33" s="86">
        <v>5</v>
      </c>
      <c r="BA33" s="165">
        <f t="shared" si="15"/>
        <v>0.1</v>
      </c>
      <c r="BB33" s="181" t="s">
        <v>160</v>
      </c>
    </row>
    <row r="34" spans="1:54" s="148" customFormat="1" ht="33.75" customHeight="1">
      <c r="A34" s="143">
        <v>21</v>
      </c>
      <c r="B34" s="149" t="s">
        <v>33</v>
      </c>
      <c r="C34" s="145" t="s">
        <v>21</v>
      </c>
      <c r="D34" s="145">
        <v>4</v>
      </c>
      <c r="E34" s="146" t="s">
        <v>148</v>
      </c>
      <c r="F34" s="147">
        <v>5</v>
      </c>
      <c r="G34" s="147">
        <v>5</v>
      </c>
      <c r="H34" s="166">
        <f t="shared" si="16"/>
        <v>0.2</v>
      </c>
      <c r="I34" s="147">
        <v>5</v>
      </c>
      <c r="J34" s="147">
        <v>5</v>
      </c>
      <c r="K34" s="166">
        <f t="shared" si="17"/>
        <v>0.2</v>
      </c>
      <c r="L34" s="147">
        <v>5</v>
      </c>
      <c r="M34" s="147">
        <v>5</v>
      </c>
      <c r="N34" s="166">
        <f t="shared" si="2"/>
        <v>0.2</v>
      </c>
      <c r="O34" s="147">
        <v>5</v>
      </c>
      <c r="P34" s="147">
        <v>5</v>
      </c>
      <c r="Q34" s="166">
        <f t="shared" si="3"/>
        <v>0.2</v>
      </c>
      <c r="R34" s="147">
        <v>5</v>
      </c>
      <c r="S34" s="147">
        <v>5</v>
      </c>
      <c r="T34" s="166">
        <f t="shared" si="4"/>
        <v>0.2</v>
      </c>
      <c r="U34" s="147">
        <v>5</v>
      </c>
      <c r="V34" s="147">
        <v>5</v>
      </c>
      <c r="W34" s="166">
        <f t="shared" si="5"/>
        <v>0.2</v>
      </c>
      <c r="X34" s="147">
        <v>4.9</v>
      </c>
      <c r="Y34" s="147">
        <v>4.9</v>
      </c>
      <c r="Z34" s="166">
        <f t="shared" si="6"/>
        <v>0.196</v>
      </c>
      <c r="AA34" s="147">
        <v>5</v>
      </c>
      <c r="AB34" s="147">
        <v>5</v>
      </c>
      <c r="AC34" s="166">
        <f t="shared" si="7"/>
        <v>0.2</v>
      </c>
      <c r="AD34" s="147">
        <v>5</v>
      </c>
      <c r="AE34" s="147">
        <v>5</v>
      </c>
      <c r="AF34" s="166">
        <f t="shared" si="8"/>
        <v>0.2</v>
      </c>
      <c r="AG34" s="147">
        <v>5</v>
      </c>
      <c r="AH34" s="147">
        <v>5</v>
      </c>
      <c r="AI34" s="166">
        <f t="shared" si="9"/>
        <v>0.2</v>
      </c>
      <c r="AJ34" s="147">
        <v>5</v>
      </c>
      <c r="AK34" s="147">
        <v>5</v>
      </c>
      <c r="AL34" s="166">
        <f t="shared" si="10"/>
        <v>0.2</v>
      </c>
      <c r="AM34" s="147">
        <v>4.9</v>
      </c>
      <c r="AN34" s="147">
        <v>4.9</v>
      </c>
      <c r="AO34" s="166">
        <f t="shared" si="11"/>
        <v>0.196</v>
      </c>
      <c r="AP34" s="147">
        <v>5</v>
      </c>
      <c r="AQ34" s="147">
        <v>5</v>
      </c>
      <c r="AR34" s="166">
        <f t="shared" si="12"/>
        <v>0.2</v>
      </c>
      <c r="AS34" s="147">
        <v>5</v>
      </c>
      <c r="AT34" s="147">
        <v>5</v>
      </c>
      <c r="AU34" s="166">
        <f t="shared" si="13"/>
        <v>0.2</v>
      </c>
      <c r="AV34" s="147">
        <v>4.9</v>
      </c>
      <c r="AW34" s="147">
        <v>4.9</v>
      </c>
      <c r="AX34" s="166">
        <f t="shared" si="14"/>
        <v>0.196</v>
      </c>
      <c r="AY34" s="147">
        <v>4.8</v>
      </c>
      <c r="AZ34" s="147">
        <v>4.8</v>
      </c>
      <c r="BA34" s="166">
        <f t="shared" si="15"/>
        <v>0.192</v>
      </c>
      <c r="BB34" s="181" t="s">
        <v>160</v>
      </c>
    </row>
    <row r="35" spans="1:54" s="148" customFormat="1" ht="47.25">
      <c r="A35" s="143">
        <v>22</v>
      </c>
      <c r="B35" s="144" t="s">
        <v>13</v>
      </c>
      <c r="C35" s="145" t="s">
        <v>35</v>
      </c>
      <c r="D35" s="145"/>
      <c r="E35" s="146" t="s">
        <v>149</v>
      </c>
      <c r="F35" s="147"/>
      <c r="G35" s="147"/>
      <c r="H35" s="166"/>
      <c r="I35" s="147"/>
      <c r="J35" s="147"/>
      <c r="K35" s="166"/>
      <c r="L35" s="147"/>
      <c r="M35" s="147"/>
      <c r="N35" s="166"/>
      <c r="O35" s="147"/>
      <c r="P35" s="147"/>
      <c r="Q35" s="166"/>
      <c r="R35" s="147"/>
      <c r="S35" s="147"/>
      <c r="T35" s="166"/>
      <c r="U35" s="147"/>
      <c r="V35" s="147"/>
      <c r="W35" s="166"/>
      <c r="X35" s="147"/>
      <c r="Y35" s="147"/>
      <c r="Z35" s="166"/>
      <c r="AA35" s="147"/>
      <c r="AB35" s="147"/>
      <c r="AC35" s="166"/>
      <c r="AD35" s="147"/>
      <c r="AE35" s="147"/>
      <c r="AF35" s="166"/>
      <c r="AG35" s="147"/>
      <c r="AH35" s="147"/>
      <c r="AI35" s="166"/>
      <c r="AJ35" s="147"/>
      <c r="AK35" s="147"/>
      <c r="AL35" s="166"/>
      <c r="AM35" s="147"/>
      <c r="AN35" s="147"/>
      <c r="AO35" s="166"/>
      <c r="AP35" s="147"/>
      <c r="AQ35" s="147"/>
      <c r="AR35" s="166"/>
      <c r="AS35" s="147"/>
      <c r="AT35" s="147"/>
      <c r="AU35" s="166"/>
      <c r="AV35" s="147"/>
      <c r="AW35" s="147"/>
      <c r="AX35" s="166"/>
      <c r="AY35" s="147"/>
      <c r="AZ35" s="147"/>
      <c r="BA35" s="166"/>
      <c r="BB35" s="182"/>
    </row>
    <row r="36" spans="1:54" s="148" customFormat="1" ht="21" customHeight="1">
      <c r="A36" s="143"/>
      <c r="B36" s="149" t="s">
        <v>67</v>
      </c>
      <c r="C36" s="145"/>
      <c r="D36" s="145">
        <v>1.5</v>
      </c>
      <c r="E36" s="146"/>
      <c r="F36" s="174">
        <v>0.7</v>
      </c>
      <c r="G36" s="174">
        <v>0.7</v>
      </c>
      <c r="H36" s="166">
        <f>G36*D36/100</f>
        <v>0.010499999999999999</v>
      </c>
      <c r="I36" s="147">
        <v>4</v>
      </c>
      <c r="J36" s="147">
        <v>4</v>
      </c>
      <c r="K36" s="166">
        <f>J36*D36/100</f>
        <v>0.06</v>
      </c>
      <c r="L36" s="147">
        <v>4.58</v>
      </c>
      <c r="M36" s="147">
        <v>4.58</v>
      </c>
      <c r="N36" s="166">
        <f>M36*D36/100</f>
        <v>0.0687</v>
      </c>
      <c r="O36" s="147">
        <v>4.68</v>
      </c>
      <c r="P36" s="147">
        <v>4.68</v>
      </c>
      <c r="Q36" s="166">
        <f>P36*D36/100</f>
        <v>0.0702</v>
      </c>
      <c r="R36" s="150">
        <v>4</v>
      </c>
      <c r="S36" s="150">
        <v>4</v>
      </c>
      <c r="T36" s="166">
        <f>S36*D36/100</f>
        <v>0.06</v>
      </c>
      <c r="U36" s="147">
        <v>4</v>
      </c>
      <c r="V36" s="147">
        <v>4</v>
      </c>
      <c r="W36" s="166">
        <f>V36*D36/100</f>
        <v>0.06</v>
      </c>
      <c r="X36" s="147">
        <v>4.82</v>
      </c>
      <c r="Y36" s="147">
        <v>4.82</v>
      </c>
      <c r="Z36" s="166">
        <f>Y36*D36/100</f>
        <v>0.0723</v>
      </c>
      <c r="AA36" s="147">
        <v>4.78</v>
      </c>
      <c r="AB36" s="147">
        <v>4.78</v>
      </c>
      <c r="AC36" s="166">
        <f>AB36*D36/100</f>
        <v>0.0717</v>
      </c>
      <c r="AD36" s="147">
        <v>4.58</v>
      </c>
      <c r="AE36" s="147">
        <v>4.58</v>
      </c>
      <c r="AF36" s="166">
        <f>AE36*D36/100</f>
        <v>0.0687</v>
      </c>
      <c r="AG36" s="151">
        <v>3.7</v>
      </c>
      <c r="AH36" s="151">
        <v>3.7</v>
      </c>
      <c r="AI36" s="166">
        <f>AH36*D36/100</f>
        <v>0.05550000000000001</v>
      </c>
      <c r="AJ36" s="147">
        <v>4.28</v>
      </c>
      <c r="AK36" s="147">
        <v>4.28</v>
      </c>
      <c r="AL36" s="166">
        <f>AK36*D36/100</f>
        <v>0.0642</v>
      </c>
      <c r="AM36" s="147">
        <v>3.7</v>
      </c>
      <c r="AN36" s="147">
        <v>3.7</v>
      </c>
      <c r="AO36" s="166">
        <f>AN36*D36/100</f>
        <v>0.05550000000000001</v>
      </c>
      <c r="AP36" s="147">
        <v>4.56</v>
      </c>
      <c r="AQ36" s="147">
        <v>4.56</v>
      </c>
      <c r="AR36" s="166">
        <f>AQ36*D36/100</f>
        <v>0.0684</v>
      </c>
      <c r="AS36" s="147">
        <v>4</v>
      </c>
      <c r="AT36" s="147">
        <v>4</v>
      </c>
      <c r="AU36" s="166">
        <f>AT36*D36/100</f>
        <v>0.06</v>
      </c>
      <c r="AV36" s="147">
        <v>5</v>
      </c>
      <c r="AW36" s="147">
        <v>5</v>
      </c>
      <c r="AX36" s="166">
        <f>AW36*D36/100</f>
        <v>0.075</v>
      </c>
      <c r="AY36" s="152">
        <v>5</v>
      </c>
      <c r="AZ36" s="152">
        <v>5</v>
      </c>
      <c r="BA36" s="166">
        <f>AZ36*D36/100</f>
        <v>0.075</v>
      </c>
      <c r="BB36" s="182" t="s">
        <v>167</v>
      </c>
    </row>
    <row r="37" spans="1:54" s="148" customFormat="1" ht="20.25" customHeight="1">
      <c r="A37" s="143"/>
      <c r="B37" s="149" t="s">
        <v>68</v>
      </c>
      <c r="C37" s="145"/>
      <c r="D37" s="145">
        <v>1.5</v>
      </c>
      <c r="E37" s="146"/>
      <c r="F37" s="147">
        <v>5</v>
      </c>
      <c r="G37" s="147">
        <v>5</v>
      </c>
      <c r="H37" s="166">
        <f t="shared" si="16"/>
        <v>0.075</v>
      </c>
      <c r="I37" s="147">
        <v>4</v>
      </c>
      <c r="J37" s="147">
        <v>4</v>
      </c>
      <c r="K37" s="166">
        <f t="shared" si="17"/>
        <v>0.06</v>
      </c>
      <c r="L37" s="174">
        <v>5</v>
      </c>
      <c r="M37" s="174">
        <v>5</v>
      </c>
      <c r="N37" s="166">
        <f t="shared" si="2"/>
        <v>0.075</v>
      </c>
      <c r="O37" s="147">
        <v>3.7</v>
      </c>
      <c r="P37" s="147">
        <v>3.7</v>
      </c>
      <c r="Q37" s="166">
        <f t="shared" si="3"/>
        <v>0.05550000000000001</v>
      </c>
      <c r="R37" s="147">
        <v>4</v>
      </c>
      <c r="S37" s="147">
        <v>4</v>
      </c>
      <c r="T37" s="166">
        <f t="shared" si="4"/>
        <v>0.06</v>
      </c>
      <c r="U37" s="147">
        <v>4.7</v>
      </c>
      <c r="V37" s="147">
        <v>4.7</v>
      </c>
      <c r="W37" s="166">
        <f t="shared" si="5"/>
        <v>0.07050000000000001</v>
      </c>
      <c r="X37" s="151">
        <v>4.48</v>
      </c>
      <c r="Y37" s="151">
        <v>4.48</v>
      </c>
      <c r="Z37" s="166">
        <f t="shared" si="6"/>
        <v>0.06720000000000001</v>
      </c>
      <c r="AA37" s="147">
        <v>5</v>
      </c>
      <c r="AB37" s="147">
        <v>5</v>
      </c>
      <c r="AC37" s="166">
        <f t="shared" si="7"/>
        <v>0.075</v>
      </c>
      <c r="AD37" s="147">
        <v>4.58</v>
      </c>
      <c r="AE37" s="147">
        <v>4.58</v>
      </c>
      <c r="AF37" s="166">
        <f t="shared" si="8"/>
        <v>0.0687</v>
      </c>
      <c r="AG37" s="151">
        <v>3.7</v>
      </c>
      <c r="AH37" s="151">
        <v>3.7</v>
      </c>
      <c r="AI37" s="166">
        <f t="shared" si="9"/>
        <v>0.05550000000000001</v>
      </c>
      <c r="AJ37" s="147">
        <v>4</v>
      </c>
      <c r="AK37" s="147">
        <v>4</v>
      </c>
      <c r="AL37" s="166">
        <f t="shared" si="10"/>
        <v>0.06</v>
      </c>
      <c r="AM37" s="147">
        <v>5</v>
      </c>
      <c r="AN37" s="147">
        <v>5</v>
      </c>
      <c r="AO37" s="166">
        <f t="shared" si="11"/>
        <v>0.075</v>
      </c>
      <c r="AP37" s="151">
        <v>4.36</v>
      </c>
      <c r="AQ37" s="151">
        <v>4.36</v>
      </c>
      <c r="AR37" s="166">
        <f t="shared" si="12"/>
        <v>0.06540000000000001</v>
      </c>
      <c r="AS37" s="147">
        <v>5</v>
      </c>
      <c r="AT37" s="147">
        <v>5</v>
      </c>
      <c r="AU37" s="166">
        <f t="shared" si="13"/>
        <v>0.075</v>
      </c>
      <c r="AV37" s="147">
        <v>4</v>
      </c>
      <c r="AW37" s="147">
        <v>4</v>
      </c>
      <c r="AX37" s="166">
        <f t="shared" si="14"/>
        <v>0.06</v>
      </c>
      <c r="AY37" s="147">
        <v>5</v>
      </c>
      <c r="AZ37" s="147">
        <v>5</v>
      </c>
      <c r="BA37" s="166">
        <f t="shared" si="15"/>
        <v>0.075</v>
      </c>
      <c r="BB37" s="182" t="s">
        <v>165</v>
      </c>
    </row>
    <row r="38" spans="1:54" s="132" customFormat="1" ht="15.75">
      <c r="A38" s="130"/>
      <c r="B38" s="84" t="s">
        <v>41</v>
      </c>
      <c r="C38" s="84"/>
      <c r="D38" s="84">
        <f>D5+D17</f>
        <v>100</v>
      </c>
      <c r="E38" s="131"/>
      <c r="F38" s="84"/>
      <c r="G38" s="84"/>
      <c r="H38" s="85">
        <f>SUM(H6:H37)</f>
        <v>4.320075000000001</v>
      </c>
      <c r="I38" s="84"/>
      <c r="J38" s="84"/>
      <c r="K38" s="85">
        <f>SUM(K6:K37)</f>
        <v>4.740844999999998</v>
      </c>
      <c r="L38" s="84"/>
      <c r="M38" s="84"/>
      <c r="N38" s="85">
        <f>SUM(N6:N37)</f>
        <v>4.72269</v>
      </c>
      <c r="O38" s="84"/>
      <c r="P38" s="84"/>
      <c r="Q38" s="85">
        <f>SUM(Q6:Q37)</f>
        <v>4.292555000000001</v>
      </c>
      <c r="R38" s="84"/>
      <c r="S38" s="84"/>
      <c r="T38" s="85">
        <f>SUM(T6:T37)</f>
        <v>4.408404999999999</v>
      </c>
      <c r="U38" s="84"/>
      <c r="V38" s="84"/>
      <c r="W38" s="85">
        <f>SUM(W6:W37)</f>
        <v>4.36477</v>
      </c>
      <c r="X38" s="84"/>
      <c r="Y38" s="84"/>
      <c r="Z38" s="85">
        <f>SUM(Z6:Z37)</f>
        <v>4.395219999999999</v>
      </c>
      <c r="AA38" s="84"/>
      <c r="AB38" s="84"/>
      <c r="AC38" s="85">
        <f>SUM(AC6:AC37)</f>
        <v>4.422700000000001</v>
      </c>
      <c r="AD38" s="84"/>
      <c r="AE38" s="84"/>
      <c r="AF38" s="85">
        <f>SUM(AF6:AF37)</f>
        <v>4.752459999999998</v>
      </c>
      <c r="AG38" s="84"/>
      <c r="AH38" s="84"/>
      <c r="AI38" s="85">
        <f>SUM(AI6:AI37)</f>
        <v>4.452035</v>
      </c>
      <c r="AJ38" s="84"/>
      <c r="AK38" s="84"/>
      <c r="AL38" s="85">
        <f>SUM(AL6:AL37)</f>
        <v>4.569419999999999</v>
      </c>
      <c r="AM38" s="84"/>
      <c r="AN38" s="84"/>
      <c r="AO38" s="85">
        <f>SUM(AO6:AO37)</f>
        <v>4.58965</v>
      </c>
      <c r="AP38" s="84"/>
      <c r="AQ38" s="84"/>
      <c r="AR38" s="85">
        <f>SUM(AR6:AR37)</f>
        <v>4.690905000000001</v>
      </c>
      <c r="AS38" s="84"/>
      <c r="AT38" s="84"/>
      <c r="AU38" s="85">
        <f>SUM(AU6:AU37)</f>
        <v>4.540969999999999</v>
      </c>
      <c r="AV38" s="84"/>
      <c r="AW38" s="84"/>
      <c r="AX38" s="85">
        <f>SUM(AX6:AX37)</f>
        <v>4.303485</v>
      </c>
      <c r="AY38" s="84"/>
      <c r="AZ38" s="84"/>
      <c r="BA38" s="85">
        <f>SUM(BA6:BA37)</f>
        <v>4.677495</v>
      </c>
      <c r="BB38" s="183"/>
    </row>
    <row r="39" spans="1:54" s="136" customFormat="1" ht="15.75">
      <c r="A39" s="134"/>
      <c r="B39" s="135" t="s">
        <v>151</v>
      </c>
      <c r="C39" s="133"/>
      <c r="D39" s="133"/>
      <c r="E39" s="135"/>
      <c r="H39" s="137">
        <v>0.02</v>
      </c>
      <c r="K39" s="137"/>
      <c r="Q39" s="137">
        <v>0.02</v>
      </c>
      <c r="Z39" s="137">
        <v>0.03</v>
      </c>
      <c r="AI39" s="137">
        <v>0.02</v>
      </c>
      <c r="AO39" s="137">
        <v>0.04</v>
      </c>
      <c r="AX39" s="137">
        <v>0.02</v>
      </c>
      <c r="BB39" s="180"/>
    </row>
    <row r="40" spans="1:54" s="136" customFormat="1" ht="15.75">
      <c r="A40" s="138"/>
      <c r="B40" s="139" t="s">
        <v>152</v>
      </c>
      <c r="C40" s="140"/>
      <c r="D40" s="140"/>
      <c r="E40" s="139"/>
      <c r="F40" s="141"/>
      <c r="G40" s="141"/>
      <c r="H40" s="142">
        <f>H38-H39</f>
        <v>4.300075000000001</v>
      </c>
      <c r="I40" s="141"/>
      <c r="J40" s="141"/>
      <c r="K40" s="142"/>
      <c r="L40" s="141"/>
      <c r="M40" s="141"/>
      <c r="N40" s="141"/>
      <c r="O40" s="141"/>
      <c r="P40" s="141"/>
      <c r="Q40" s="142">
        <f>Q38-Q39</f>
        <v>4.272555000000001</v>
      </c>
      <c r="R40" s="141"/>
      <c r="S40" s="141"/>
      <c r="T40" s="141"/>
      <c r="U40" s="141"/>
      <c r="V40" s="141"/>
      <c r="W40" s="141"/>
      <c r="X40" s="141"/>
      <c r="Y40" s="141"/>
      <c r="Z40" s="142">
        <f>Z38-Z39</f>
        <v>4.365219999999999</v>
      </c>
      <c r="AA40" s="141"/>
      <c r="AB40" s="141"/>
      <c r="AC40" s="141"/>
      <c r="AD40" s="141"/>
      <c r="AE40" s="141"/>
      <c r="AF40" s="141"/>
      <c r="AG40" s="141"/>
      <c r="AH40" s="141"/>
      <c r="AI40" s="142">
        <f>AI38-AI39</f>
        <v>4.432035000000001</v>
      </c>
      <c r="AJ40" s="141"/>
      <c r="AK40" s="141"/>
      <c r="AL40" s="141"/>
      <c r="AM40" s="141"/>
      <c r="AN40" s="141"/>
      <c r="AO40" s="142">
        <f>AO38-AO39</f>
        <v>4.54965</v>
      </c>
      <c r="AP40" s="141"/>
      <c r="AQ40" s="141"/>
      <c r="AR40" s="141"/>
      <c r="AS40" s="141"/>
      <c r="AT40" s="141"/>
      <c r="AU40" s="141"/>
      <c r="AV40" s="141"/>
      <c r="AW40" s="141"/>
      <c r="AX40" s="142">
        <f>AX38-AX39</f>
        <v>4.283485000000001</v>
      </c>
      <c r="AY40" s="141"/>
      <c r="AZ40" s="141"/>
      <c r="BA40" s="141"/>
      <c r="BB40" s="180"/>
    </row>
    <row r="41" spans="1:54" s="83" customFormat="1" ht="15.75">
      <c r="A41" s="72"/>
      <c r="B41" s="80"/>
      <c r="C41" s="81"/>
      <c r="D41" s="82"/>
      <c r="E41" s="80"/>
      <c r="H41" s="168"/>
      <c r="K41" s="168"/>
      <c r="N41" s="79"/>
      <c r="Q41" s="79"/>
      <c r="T41" s="79"/>
      <c r="W41" s="79"/>
      <c r="Z41" s="79"/>
      <c r="AC41" s="79"/>
      <c r="AF41" s="79"/>
      <c r="AI41" s="79"/>
      <c r="AL41" s="79"/>
      <c r="AO41" s="79"/>
      <c r="AR41" s="79"/>
      <c r="AU41" s="79"/>
      <c r="AX41" s="79"/>
      <c r="BA41" s="79"/>
      <c r="BB41" s="180"/>
    </row>
    <row r="42" spans="1:54" s="83" customFormat="1" ht="15.75">
      <c r="A42" s="72"/>
      <c r="B42" s="80"/>
      <c r="C42" s="81"/>
      <c r="D42" s="82"/>
      <c r="E42" s="80"/>
      <c r="H42" s="168"/>
      <c r="K42" s="168"/>
      <c r="N42" s="79"/>
      <c r="Q42" s="79"/>
      <c r="T42" s="79"/>
      <c r="W42" s="79"/>
      <c r="Z42" s="79"/>
      <c r="AC42" s="79"/>
      <c r="AF42" s="79"/>
      <c r="AI42" s="79"/>
      <c r="AL42" s="79"/>
      <c r="AO42" s="79"/>
      <c r="AR42" s="79"/>
      <c r="AU42" s="79"/>
      <c r="AX42" s="79"/>
      <c r="BA42" s="79"/>
      <c r="BB42" s="180"/>
    </row>
    <row r="43" spans="1:54" s="83" customFormat="1" ht="15.75">
      <c r="A43" s="72"/>
      <c r="B43" s="80"/>
      <c r="C43" s="81"/>
      <c r="D43" s="82"/>
      <c r="E43" s="80"/>
      <c r="H43" s="168"/>
      <c r="K43" s="168"/>
      <c r="N43" s="79"/>
      <c r="Q43" s="79"/>
      <c r="T43" s="79"/>
      <c r="W43" s="79"/>
      <c r="Z43" s="79"/>
      <c r="AC43" s="79"/>
      <c r="AF43" s="79"/>
      <c r="AI43" s="79"/>
      <c r="AL43" s="79"/>
      <c r="AO43" s="79"/>
      <c r="AR43" s="79"/>
      <c r="AU43" s="79"/>
      <c r="AX43" s="79"/>
      <c r="BA43" s="79"/>
      <c r="BB43" s="180"/>
    </row>
    <row r="44" spans="1:54" s="83" customFormat="1" ht="15.75">
      <c r="A44" s="72"/>
      <c r="B44" s="80"/>
      <c r="C44" s="81"/>
      <c r="D44" s="82"/>
      <c r="E44" s="80"/>
      <c r="H44" s="168"/>
      <c r="K44" s="168"/>
      <c r="N44" s="79"/>
      <c r="Q44" s="79"/>
      <c r="T44" s="79"/>
      <c r="W44" s="79"/>
      <c r="Z44" s="79"/>
      <c r="AC44" s="79"/>
      <c r="AF44" s="79"/>
      <c r="AI44" s="79"/>
      <c r="AL44" s="79"/>
      <c r="AO44" s="79"/>
      <c r="AR44" s="79"/>
      <c r="AU44" s="79"/>
      <c r="AX44" s="79"/>
      <c r="BA44" s="79"/>
      <c r="BB44" s="180"/>
    </row>
    <row r="45" spans="1:54" s="83" customFormat="1" ht="15.75">
      <c r="A45" s="72"/>
      <c r="B45" s="80"/>
      <c r="C45" s="81"/>
      <c r="D45" s="82"/>
      <c r="E45" s="80"/>
      <c r="H45" s="168"/>
      <c r="K45" s="168"/>
      <c r="N45" s="79"/>
      <c r="Q45" s="79"/>
      <c r="T45" s="79"/>
      <c r="W45" s="79"/>
      <c r="Z45" s="79"/>
      <c r="AC45" s="79"/>
      <c r="AF45" s="79"/>
      <c r="AI45" s="79"/>
      <c r="AL45" s="79"/>
      <c r="AO45" s="79"/>
      <c r="AR45" s="79"/>
      <c r="AU45" s="79"/>
      <c r="AX45" s="79"/>
      <c r="BA45" s="79"/>
      <c r="BB45" s="180"/>
    </row>
    <row r="46" spans="1:54" s="83" customFormat="1" ht="15.75">
      <c r="A46" s="72"/>
      <c r="B46" s="80"/>
      <c r="C46" s="81"/>
      <c r="D46" s="82"/>
      <c r="E46" s="80"/>
      <c r="H46" s="168"/>
      <c r="K46" s="168"/>
      <c r="N46" s="79"/>
      <c r="Q46" s="79"/>
      <c r="T46" s="79"/>
      <c r="W46" s="79"/>
      <c r="Z46" s="79"/>
      <c r="AC46" s="79"/>
      <c r="AF46" s="79"/>
      <c r="AI46" s="79"/>
      <c r="AL46" s="79"/>
      <c r="AO46" s="79"/>
      <c r="AR46" s="79"/>
      <c r="AU46" s="79"/>
      <c r="AX46" s="79"/>
      <c r="BA46" s="79"/>
      <c r="BB46" s="180"/>
    </row>
    <row r="47" spans="1:54" s="83" customFormat="1" ht="15.75">
      <c r="A47" s="72"/>
      <c r="B47" s="80"/>
      <c r="C47" s="81"/>
      <c r="D47" s="82"/>
      <c r="E47" s="80"/>
      <c r="H47" s="168"/>
      <c r="K47" s="168"/>
      <c r="N47" s="79"/>
      <c r="Q47" s="79"/>
      <c r="T47" s="79"/>
      <c r="W47" s="79"/>
      <c r="Z47" s="79"/>
      <c r="AC47" s="79"/>
      <c r="AF47" s="79"/>
      <c r="AI47" s="79"/>
      <c r="AL47" s="79"/>
      <c r="AO47" s="79"/>
      <c r="AR47" s="79"/>
      <c r="AU47" s="79"/>
      <c r="AX47" s="79"/>
      <c r="BA47" s="79"/>
      <c r="BB47" s="180"/>
    </row>
    <row r="48" spans="1:54" s="83" customFormat="1" ht="15.75">
      <c r="A48" s="72"/>
      <c r="B48" s="80"/>
      <c r="C48" s="81"/>
      <c r="D48" s="82"/>
      <c r="E48" s="80"/>
      <c r="H48" s="168"/>
      <c r="K48" s="168"/>
      <c r="N48" s="79"/>
      <c r="Q48" s="79"/>
      <c r="T48" s="79"/>
      <c r="W48" s="79"/>
      <c r="Z48" s="79"/>
      <c r="AC48" s="79"/>
      <c r="AF48" s="79"/>
      <c r="AI48" s="79"/>
      <c r="AL48" s="79"/>
      <c r="AO48" s="79"/>
      <c r="AR48" s="79"/>
      <c r="AU48" s="79"/>
      <c r="AX48" s="79"/>
      <c r="BA48" s="79"/>
      <c r="BB48" s="180"/>
    </row>
    <row r="49" spans="1:54" s="83" customFormat="1" ht="15.75">
      <c r="A49" s="72"/>
      <c r="B49" s="80"/>
      <c r="C49" s="81"/>
      <c r="D49" s="82"/>
      <c r="E49" s="80"/>
      <c r="H49" s="168"/>
      <c r="K49" s="168"/>
      <c r="N49" s="79"/>
      <c r="Q49" s="79"/>
      <c r="T49" s="79"/>
      <c r="W49" s="79"/>
      <c r="Z49" s="79"/>
      <c r="AC49" s="79"/>
      <c r="AF49" s="79"/>
      <c r="AI49" s="79"/>
      <c r="AL49" s="79"/>
      <c r="AO49" s="79"/>
      <c r="AR49" s="79"/>
      <c r="AU49" s="79"/>
      <c r="AX49" s="79"/>
      <c r="BA49" s="79"/>
      <c r="BB49" s="180"/>
    </row>
    <row r="50" spans="1:54" s="83" customFormat="1" ht="15.75">
      <c r="A50" s="72"/>
      <c r="B50" s="80"/>
      <c r="C50" s="81"/>
      <c r="D50" s="82"/>
      <c r="E50" s="80"/>
      <c r="H50" s="168"/>
      <c r="K50" s="168"/>
      <c r="N50" s="79"/>
      <c r="Q50" s="79"/>
      <c r="T50" s="79"/>
      <c r="W50" s="79"/>
      <c r="Z50" s="79"/>
      <c r="AC50" s="79"/>
      <c r="AF50" s="79"/>
      <c r="AI50" s="79"/>
      <c r="AL50" s="79"/>
      <c r="AO50" s="79"/>
      <c r="AR50" s="79"/>
      <c r="AU50" s="79"/>
      <c r="AX50" s="79"/>
      <c r="BA50" s="79"/>
      <c r="BB50" s="180"/>
    </row>
    <row r="51" spans="1:54" s="83" customFormat="1" ht="15.75">
      <c r="A51" s="72"/>
      <c r="B51" s="80"/>
      <c r="C51" s="81"/>
      <c r="D51" s="82"/>
      <c r="E51" s="80"/>
      <c r="H51" s="168"/>
      <c r="K51" s="168"/>
      <c r="N51" s="79"/>
      <c r="Q51" s="79"/>
      <c r="T51" s="79"/>
      <c r="W51" s="79"/>
      <c r="Z51" s="79"/>
      <c r="AC51" s="79"/>
      <c r="AF51" s="79"/>
      <c r="AI51" s="79"/>
      <c r="AL51" s="79"/>
      <c r="AO51" s="79"/>
      <c r="AR51" s="79"/>
      <c r="AU51" s="79"/>
      <c r="AX51" s="79"/>
      <c r="BA51" s="79"/>
      <c r="BB51" s="180"/>
    </row>
    <row r="52" spans="1:54" s="83" customFormat="1" ht="15.75">
      <c r="A52" s="72"/>
      <c r="B52" s="80"/>
      <c r="C52" s="81"/>
      <c r="D52" s="82"/>
      <c r="E52" s="80"/>
      <c r="H52" s="168"/>
      <c r="K52" s="168"/>
      <c r="N52" s="79"/>
      <c r="Q52" s="79"/>
      <c r="T52" s="79"/>
      <c r="W52" s="79"/>
      <c r="Z52" s="79"/>
      <c r="AC52" s="79"/>
      <c r="AF52" s="79"/>
      <c r="AI52" s="79"/>
      <c r="AL52" s="79"/>
      <c r="AO52" s="79"/>
      <c r="AR52" s="79"/>
      <c r="AU52" s="79"/>
      <c r="AX52" s="79"/>
      <c r="BA52" s="79"/>
      <c r="BB52" s="180"/>
    </row>
    <row r="53" spans="1:54" s="83" customFormat="1" ht="15.75">
      <c r="A53" s="72"/>
      <c r="B53" s="80"/>
      <c r="C53" s="81"/>
      <c r="D53" s="82"/>
      <c r="E53" s="80"/>
      <c r="H53" s="168"/>
      <c r="K53" s="168"/>
      <c r="N53" s="79"/>
      <c r="Q53" s="79"/>
      <c r="T53" s="79"/>
      <c r="W53" s="79"/>
      <c r="Z53" s="79"/>
      <c r="AC53" s="79"/>
      <c r="AF53" s="79"/>
      <c r="AI53" s="79"/>
      <c r="AL53" s="79"/>
      <c r="AO53" s="79"/>
      <c r="AR53" s="79"/>
      <c r="AU53" s="79"/>
      <c r="AX53" s="79"/>
      <c r="BA53" s="79"/>
      <c r="BB53" s="180"/>
    </row>
    <row r="54" spans="1:54" s="83" customFormat="1" ht="15.75">
      <c r="A54" s="72"/>
      <c r="B54" s="80"/>
      <c r="C54" s="81"/>
      <c r="D54" s="82"/>
      <c r="E54" s="80"/>
      <c r="H54" s="168"/>
      <c r="K54" s="168"/>
      <c r="N54" s="79"/>
      <c r="Q54" s="79"/>
      <c r="T54" s="79"/>
      <c r="W54" s="79"/>
      <c r="Z54" s="79"/>
      <c r="AC54" s="79"/>
      <c r="AF54" s="79"/>
      <c r="AI54" s="79"/>
      <c r="AL54" s="79"/>
      <c r="AO54" s="79"/>
      <c r="AR54" s="79"/>
      <c r="AU54" s="79"/>
      <c r="AX54" s="79"/>
      <c r="BA54" s="79"/>
      <c r="BB54" s="180"/>
    </row>
    <row r="55" spans="1:54" s="83" customFormat="1" ht="15.75">
      <c r="A55" s="72"/>
      <c r="B55" s="80"/>
      <c r="C55" s="81"/>
      <c r="D55" s="82"/>
      <c r="E55" s="80"/>
      <c r="H55" s="168"/>
      <c r="K55" s="168"/>
      <c r="N55" s="79"/>
      <c r="Q55" s="79"/>
      <c r="T55" s="79"/>
      <c r="W55" s="79"/>
      <c r="Z55" s="79"/>
      <c r="AC55" s="79"/>
      <c r="AF55" s="79"/>
      <c r="AI55" s="79"/>
      <c r="AL55" s="79"/>
      <c r="AO55" s="79"/>
      <c r="AR55" s="79"/>
      <c r="AU55" s="79"/>
      <c r="AX55" s="79"/>
      <c r="BA55" s="79"/>
      <c r="BB55" s="180"/>
    </row>
    <row r="56" spans="1:54" s="83" customFormat="1" ht="15.75">
      <c r="A56" s="72"/>
      <c r="B56" s="80"/>
      <c r="C56" s="81"/>
      <c r="D56" s="82"/>
      <c r="E56" s="80"/>
      <c r="H56" s="168"/>
      <c r="K56" s="168"/>
      <c r="N56" s="79"/>
      <c r="Q56" s="79"/>
      <c r="T56" s="79"/>
      <c r="W56" s="79"/>
      <c r="Z56" s="79"/>
      <c r="AC56" s="79"/>
      <c r="AF56" s="79"/>
      <c r="AI56" s="79"/>
      <c r="AL56" s="79"/>
      <c r="AO56" s="79"/>
      <c r="AR56" s="79"/>
      <c r="AU56" s="79"/>
      <c r="AX56" s="79"/>
      <c r="BA56" s="79"/>
      <c r="BB56" s="180"/>
    </row>
    <row r="57" spans="1:54" s="83" customFormat="1" ht="15.75">
      <c r="A57" s="72"/>
      <c r="B57" s="80"/>
      <c r="C57" s="81"/>
      <c r="D57" s="82"/>
      <c r="E57" s="80"/>
      <c r="H57" s="168"/>
      <c r="K57" s="168"/>
      <c r="N57" s="79"/>
      <c r="Q57" s="79"/>
      <c r="T57" s="79"/>
      <c r="W57" s="79"/>
      <c r="Z57" s="79"/>
      <c r="AC57" s="79"/>
      <c r="AF57" s="79"/>
      <c r="AI57" s="79"/>
      <c r="AL57" s="79"/>
      <c r="AO57" s="79"/>
      <c r="AR57" s="79"/>
      <c r="AU57" s="79"/>
      <c r="AX57" s="79"/>
      <c r="BA57" s="79"/>
      <c r="BB57" s="180"/>
    </row>
    <row r="58" spans="1:54" s="83" customFormat="1" ht="15.75">
      <c r="A58" s="72"/>
      <c r="B58" s="80"/>
      <c r="C58" s="81"/>
      <c r="D58" s="82"/>
      <c r="E58" s="80"/>
      <c r="H58" s="168"/>
      <c r="K58" s="168"/>
      <c r="N58" s="79"/>
      <c r="Q58" s="79"/>
      <c r="T58" s="79"/>
      <c r="W58" s="79"/>
      <c r="Z58" s="79"/>
      <c r="AC58" s="79"/>
      <c r="AF58" s="79"/>
      <c r="AI58" s="79"/>
      <c r="AL58" s="79"/>
      <c r="AO58" s="79"/>
      <c r="AR58" s="79"/>
      <c r="AU58" s="79"/>
      <c r="AX58" s="79"/>
      <c r="BA58" s="79"/>
      <c r="BB58" s="180"/>
    </row>
    <row r="59" spans="1:54" s="83" customFormat="1" ht="15.75">
      <c r="A59" s="72"/>
      <c r="B59" s="80"/>
      <c r="C59" s="81"/>
      <c r="D59" s="82"/>
      <c r="E59" s="80"/>
      <c r="H59" s="168"/>
      <c r="K59" s="168"/>
      <c r="N59" s="79"/>
      <c r="Q59" s="79"/>
      <c r="T59" s="79"/>
      <c r="W59" s="79"/>
      <c r="Z59" s="79"/>
      <c r="AC59" s="79"/>
      <c r="AF59" s="79"/>
      <c r="AI59" s="79"/>
      <c r="AL59" s="79"/>
      <c r="AO59" s="79"/>
      <c r="AR59" s="79"/>
      <c r="AU59" s="79"/>
      <c r="AX59" s="79"/>
      <c r="BA59" s="79"/>
      <c r="BB59" s="180"/>
    </row>
    <row r="60" spans="1:54" s="83" customFormat="1" ht="15.75">
      <c r="A60" s="72"/>
      <c r="B60" s="80"/>
      <c r="C60" s="81"/>
      <c r="D60" s="82"/>
      <c r="E60" s="80"/>
      <c r="H60" s="168"/>
      <c r="K60" s="168"/>
      <c r="N60" s="79"/>
      <c r="Q60" s="79"/>
      <c r="T60" s="79"/>
      <c r="W60" s="79"/>
      <c r="Z60" s="79"/>
      <c r="AC60" s="79"/>
      <c r="AF60" s="79"/>
      <c r="AI60" s="79"/>
      <c r="AL60" s="79"/>
      <c r="AO60" s="79"/>
      <c r="AR60" s="79"/>
      <c r="AU60" s="79"/>
      <c r="AX60" s="79"/>
      <c r="BA60" s="79"/>
      <c r="BB60" s="180"/>
    </row>
    <row r="61" spans="1:54" s="83" customFormat="1" ht="15.75">
      <c r="A61" s="72"/>
      <c r="B61" s="80"/>
      <c r="C61" s="81"/>
      <c r="D61" s="82"/>
      <c r="E61" s="80"/>
      <c r="H61" s="168"/>
      <c r="K61" s="168"/>
      <c r="N61" s="79"/>
      <c r="Q61" s="79"/>
      <c r="T61" s="79"/>
      <c r="W61" s="79"/>
      <c r="Z61" s="79"/>
      <c r="AC61" s="79"/>
      <c r="AF61" s="79"/>
      <c r="AI61" s="79"/>
      <c r="AL61" s="79"/>
      <c r="AO61" s="79"/>
      <c r="AR61" s="79"/>
      <c r="AU61" s="79"/>
      <c r="AX61" s="79"/>
      <c r="BA61" s="79"/>
      <c r="BB61" s="180"/>
    </row>
    <row r="62" spans="1:54" s="83" customFormat="1" ht="15.75">
      <c r="A62" s="72"/>
      <c r="B62" s="80"/>
      <c r="C62" s="81"/>
      <c r="D62" s="82"/>
      <c r="E62" s="80"/>
      <c r="H62" s="168"/>
      <c r="K62" s="168"/>
      <c r="N62" s="79"/>
      <c r="Q62" s="79"/>
      <c r="T62" s="79"/>
      <c r="W62" s="79"/>
      <c r="Z62" s="79"/>
      <c r="AC62" s="79"/>
      <c r="AF62" s="79"/>
      <c r="AI62" s="79"/>
      <c r="AL62" s="79"/>
      <c r="AO62" s="79"/>
      <c r="AR62" s="79"/>
      <c r="AU62" s="79"/>
      <c r="AX62" s="79"/>
      <c r="BA62" s="79"/>
      <c r="BB62" s="180"/>
    </row>
    <row r="63" spans="1:54" s="83" customFormat="1" ht="15.75">
      <c r="A63" s="72"/>
      <c r="B63" s="80"/>
      <c r="C63" s="81"/>
      <c r="D63" s="82"/>
      <c r="E63" s="80"/>
      <c r="H63" s="168"/>
      <c r="K63" s="168"/>
      <c r="N63" s="79"/>
      <c r="Q63" s="79"/>
      <c r="T63" s="79"/>
      <c r="W63" s="79"/>
      <c r="Z63" s="79"/>
      <c r="AC63" s="79"/>
      <c r="AF63" s="79"/>
      <c r="AI63" s="79"/>
      <c r="AL63" s="79"/>
      <c r="AO63" s="79"/>
      <c r="AR63" s="79"/>
      <c r="AU63" s="79"/>
      <c r="AX63" s="79"/>
      <c r="BA63" s="79"/>
      <c r="BB63" s="180"/>
    </row>
    <row r="64" spans="1:54" s="83" customFormat="1" ht="15.75">
      <c r="A64" s="72"/>
      <c r="B64" s="80"/>
      <c r="C64" s="81"/>
      <c r="D64" s="82"/>
      <c r="E64" s="80"/>
      <c r="H64" s="168"/>
      <c r="K64" s="168"/>
      <c r="N64" s="79"/>
      <c r="Q64" s="79"/>
      <c r="T64" s="79"/>
      <c r="W64" s="79"/>
      <c r="Z64" s="79"/>
      <c r="AC64" s="79"/>
      <c r="AF64" s="79"/>
      <c r="AI64" s="79"/>
      <c r="AL64" s="79"/>
      <c r="AO64" s="79"/>
      <c r="AR64" s="79"/>
      <c r="AU64" s="79"/>
      <c r="AX64" s="79"/>
      <c r="BA64" s="79"/>
      <c r="BB64" s="180"/>
    </row>
    <row r="65" spans="1:54" s="83" customFormat="1" ht="15.75">
      <c r="A65" s="72"/>
      <c r="B65" s="80"/>
      <c r="C65" s="81"/>
      <c r="D65" s="82"/>
      <c r="E65" s="80"/>
      <c r="H65" s="168"/>
      <c r="K65" s="168"/>
      <c r="N65" s="79"/>
      <c r="Q65" s="79"/>
      <c r="T65" s="79"/>
      <c r="W65" s="79"/>
      <c r="Z65" s="79"/>
      <c r="AC65" s="79"/>
      <c r="AF65" s="79"/>
      <c r="AI65" s="79"/>
      <c r="AL65" s="79"/>
      <c r="AO65" s="79"/>
      <c r="AR65" s="79"/>
      <c r="AU65" s="79"/>
      <c r="AX65" s="79"/>
      <c r="BA65" s="79"/>
      <c r="BB65" s="180"/>
    </row>
    <row r="66" spans="1:54" s="83" customFormat="1" ht="15.75">
      <c r="A66" s="72"/>
      <c r="B66" s="80"/>
      <c r="C66" s="81"/>
      <c r="D66" s="82"/>
      <c r="E66" s="80"/>
      <c r="H66" s="168"/>
      <c r="K66" s="168"/>
      <c r="N66" s="79"/>
      <c r="Q66" s="79"/>
      <c r="T66" s="79"/>
      <c r="W66" s="79"/>
      <c r="Z66" s="79"/>
      <c r="AC66" s="79"/>
      <c r="AF66" s="79"/>
      <c r="AI66" s="79"/>
      <c r="AL66" s="79"/>
      <c r="AO66" s="79"/>
      <c r="AR66" s="79"/>
      <c r="AU66" s="79"/>
      <c r="AX66" s="79"/>
      <c r="BA66" s="79"/>
      <c r="BB66" s="180"/>
    </row>
    <row r="67" spans="1:54" s="83" customFormat="1" ht="15.75">
      <c r="A67" s="72"/>
      <c r="B67" s="80"/>
      <c r="C67" s="81"/>
      <c r="D67" s="82"/>
      <c r="E67" s="80"/>
      <c r="H67" s="168"/>
      <c r="K67" s="168"/>
      <c r="N67" s="79"/>
      <c r="Q67" s="79"/>
      <c r="T67" s="79"/>
      <c r="W67" s="79"/>
      <c r="Z67" s="79"/>
      <c r="AC67" s="79"/>
      <c r="AF67" s="79"/>
      <c r="AI67" s="79"/>
      <c r="AL67" s="79"/>
      <c r="AO67" s="79"/>
      <c r="AR67" s="79"/>
      <c r="AU67" s="79"/>
      <c r="AX67" s="79"/>
      <c r="BA67" s="79"/>
      <c r="BB67" s="180"/>
    </row>
    <row r="68" spans="1:54" s="83" customFormat="1" ht="15.75">
      <c r="A68" s="72"/>
      <c r="B68" s="80"/>
      <c r="C68" s="81"/>
      <c r="D68" s="82"/>
      <c r="E68" s="80"/>
      <c r="H68" s="168"/>
      <c r="K68" s="168"/>
      <c r="N68" s="79"/>
      <c r="Q68" s="79"/>
      <c r="T68" s="79"/>
      <c r="W68" s="79"/>
      <c r="Z68" s="79"/>
      <c r="AC68" s="79"/>
      <c r="AF68" s="79"/>
      <c r="AI68" s="79"/>
      <c r="AL68" s="79"/>
      <c r="AO68" s="79"/>
      <c r="AR68" s="79"/>
      <c r="AU68" s="79"/>
      <c r="AX68" s="79"/>
      <c r="BA68" s="79"/>
      <c r="BB68" s="180"/>
    </row>
    <row r="69" spans="1:54" s="83" customFormat="1" ht="15.75">
      <c r="A69" s="72"/>
      <c r="B69" s="80"/>
      <c r="C69" s="81"/>
      <c r="D69" s="82"/>
      <c r="E69" s="80"/>
      <c r="H69" s="168"/>
      <c r="K69" s="168"/>
      <c r="N69" s="79"/>
      <c r="Q69" s="79"/>
      <c r="T69" s="79"/>
      <c r="W69" s="79"/>
      <c r="Z69" s="79"/>
      <c r="AC69" s="79"/>
      <c r="AF69" s="79"/>
      <c r="AI69" s="79"/>
      <c r="AL69" s="79"/>
      <c r="AO69" s="79"/>
      <c r="AR69" s="79"/>
      <c r="AU69" s="79"/>
      <c r="AX69" s="79"/>
      <c r="BA69" s="79"/>
      <c r="BB69" s="180"/>
    </row>
    <row r="70" spans="1:54" s="83" customFormat="1" ht="15.75">
      <c r="A70" s="72"/>
      <c r="B70" s="80"/>
      <c r="C70" s="81"/>
      <c r="D70" s="82"/>
      <c r="E70" s="80"/>
      <c r="H70" s="168"/>
      <c r="K70" s="168"/>
      <c r="N70" s="79"/>
      <c r="Q70" s="79"/>
      <c r="T70" s="79"/>
      <c r="W70" s="79"/>
      <c r="Z70" s="79"/>
      <c r="AC70" s="79"/>
      <c r="AF70" s="79"/>
      <c r="AI70" s="79"/>
      <c r="AL70" s="79"/>
      <c r="AO70" s="79"/>
      <c r="AR70" s="79"/>
      <c r="AU70" s="79"/>
      <c r="AX70" s="79"/>
      <c r="BA70" s="79"/>
      <c r="BB70" s="180"/>
    </row>
    <row r="71" spans="1:54" s="83" customFormat="1" ht="15.75">
      <c r="A71" s="72"/>
      <c r="B71" s="80"/>
      <c r="C71" s="81"/>
      <c r="D71" s="82"/>
      <c r="E71" s="80"/>
      <c r="H71" s="168"/>
      <c r="K71" s="168"/>
      <c r="N71" s="79"/>
      <c r="Q71" s="79"/>
      <c r="T71" s="79"/>
      <c r="W71" s="79"/>
      <c r="Z71" s="79"/>
      <c r="AC71" s="79"/>
      <c r="AF71" s="79"/>
      <c r="AI71" s="79"/>
      <c r="AL71" s="79"/>
      <c r="AO71" s="79"/>
      <c r="AR71" s="79"/>
      <c r="AU71" s="79"/>
      <c r="AX71" s="79"/>
      <c r="BA71" s="79"/>
      <c r="BB71" s="180"/>
    </row>
    <row r="72" spans="1:54" s="83" customFormat="1" ht="15.75">
      <c r="A72" s="72"/>
      <c r="B72" s="80"/>
      <c r="C72" s="81"/>
      <c r="D72" s="82"/>
      <c r="E72" s="80"/>
      <c r="H72" s="168"/>
      <c r="K72" s="168"/>
      <c r="N72" s="79"/>
      <c r="Q72" s="79"/>
      <c r="T72" s="79"/>
      <c r="W72" s="79"/>
      <c r="Z72" s="79"/>
      <c r="AC72" s="79"/>
      <c r="AF72" s="79"/>
      <c r="AI72" s="79"/>
      <c r="AL72" s="79"/>
      <c r="AO72" s="79"/>
      <c r="AR72" s="79"/>
      <c r="AU72" s="79"/>
      <c r="AX72" s="79"/>
      <c r="BA72" s="79"/>
      <c r="BB72" s="180"/>
    </row>
    <row r="73" spans="1:54" s="83" customFormat="1" ht="15.75">
      <c r="A73" s="72"/>
      <c r="B73" s="80"/>
      <c r="C73" s="81"/>
      <c r="D73" s="82"/>
      <c r="E73" s="80"/>
      <c r="H73" s="168"/>
      <c r="K73" s="168"/>
      <c r="N73" s="79"/>
      <c r="Q73" s="79"/>
      <c r="T73" s="79"/>
      <c r="W73" s="79"/>
      <c r="Z73" s="79"/>
      <c r="AC73" s="79"/>
      <c r="AF73" s="79"/>
      <c r="AI73" s="79"/>
      <c r="AL73" s="79"/>
      <c r="AO73" s="79"/>
      <c r="AR73" s="79"/>
      <c r="AU73" s="79"/>
      <c r="AX73" s="79"/>
      <c r="BA73" s="79"/>
      <c r="BB73" s="180"/>
    </row>
    <row r="74" spans="1:54" s="83" customFormat="1" ht="15.75">
      <c r="A74" s="72"/>
      <c r="B74" s="80"/>
      <c r="C74" s="81"/>
      <c r="D74" s="82"/>
      <c r="E74" s="80"/>
      <c r="H74" s="168"/>
      <c r="K74" s="168"/>
      <c r="N74" s="79"/>
      <c r="Q74" s="79"/>
      <c r="T74" s="79"/>
      <c r="W74" s="79"/>
      <c r="Z74" s="79"/>
      <c r="AC74" s="79"/>
      <c r="AF74" s="79"/>
      <c r="AI74" s="79"/>
      <c r="AL74" s="79"/>
      <c r="AO74" s="79"/>
      <c r="AR74" s="79"/>
      <c r="AU74" s="79"/>
      <c r="AX74" s="79"/>
      <c r="BA74" s="79"/>
      <c r="BB74" s="180"/>
    </row>
    <row r="75" spans="1:54" s="83" customFormat="1" ht="15.75">
      <c r="A75" s="72"/>
      <c r="B75" s="80"/>
      <c r="C75" s="81"/>
      <c r="D75" s="82"/>
      <c r="E75" s="80"/>
      <c r="H75" s="168"/>
      <c r="K75" s="168"/>
      <c r="N75" s="79"/>
      <c r="Q75" s="79"/>
      <c r="T75" s="79"/>
      <c r="W75" s="79"/>
      <c r="Z75" s="79"/>
      <c r="AC75" s="79"/>
      <c r="AF75" s="79"/>
      <c r="AI75" s="79"/>
      <c r="AL75" s="79"/>
      <c r="AO75" s="79"/>
      <c r="AR75" s="79"/>
      <c r="AU75" s="79"/>
      <c r="AX75" s="79"/>
      <c r="BA75" s="79"/>
      <c r="BB75" s="180"/>
    </row>
    <row r="76" spans="1:54" s="83" customFormat="1" ht="15.75">
      <c r="A76" s="72"/>
      <c r="B76" s="80"/>
      <c r="C76" s="81"/>
      <c r="D76" s="82"/>
      <c r="E76" s="80"/>
      <c r="H76" s="168"/>
      <c r="K76" s="168"/>
      <c r="N76" s="79"/>
      <c r="Q76" s="79"/>
      <c r="T76" s="79"/>
      <c r="W76" s="79"/>
      <c r="Z76" s="79"/>
      <c r="AC76" s="79"/>
      <c r="AF76" s="79"/>
      <c r="AI76" s="79"/>
      <c r="AL76" s="79"/>
      <c r="AO76" s="79"/>
      <c r="AR76" s="79"/>
      <c r="AU76" s="79"/>
      <c r="AX76" s="79"/>
      <c r="BA76" s="79"/>
      <c r="BB76" s="180"/>
    </row>
    <row r="77" spans="1:54" s="83" customFormat="1" ht="15.75">
      <c r="A77" s="72"/>
      <c r="B77" s="80"/>
      <c r="C77" s="81"/>
      <c r="D77" s="82"/>
      <c r="E77" s="80"/>
      <c r="H77" s="168"/>
      <c r="K77" s="168"/>
      <c r="N77" s="79"/>
      <c r="Q77" s="79"/>
      <c r="T77" s="79"/>
      <c r="W77" s="79"/>
      <c r="Z77" s="79"/>
      <c r="AC77" s="79"/>
      <c r="AF77" s="79"/>
      <c r="AI77" s="79"/>
      <c r="AL77" s="79"/>
      <c r="AO77" s="79"/>
      <c r="AR77" s="79"/>
      <c r="AU77" s="79"/>
      <c r="AX77" s="79"/>
      <c r="BA77" s="79"/>
      <c r="BB77" s="180"/>
    </row>
    <row r="78" spans="1:54" s="83" customFormat="1" ht="15.75">
      <c r="A78" s="72"/>
      <c r="B78" s="80"/>
      <c r="C78" s="81"/>
      <c r="D78" s="82"/>
      <c r="E78" s="80"/>
      <c r="H78" s="168"/>
      <c r="K78" s="168"/>
      <c r="N78" s="79"/>
      <c r="Q78" s="79"/>
      <c r="T78" s="79"/>
      <c r="W78" s="79"/>
      <c r="Z78" s="79"/>
      <c r="AC78" s="79"/>
      <c r="AF78" s="79"/>
      <c r="AI78" s="79"/>
      <c r="AL78" s="79"/>
      <c r="AO78" s="79"/>
      <c r="AR78" s="79"/>
      <c r="AU78" s="79"/>
      <c r="AX78" s="79"/>
      <c r="BA78" s="79"/>
      <c r="BB78" s="180"/>
    </row>
    <row r="79" spans="1:54" s="83" customFormat="1" ht="15.75">
      <c r="A79" s="72"/>
      <c r="B79" s="80"/>
      <c r="C79" s="81"/>
      <c r="D79" s="82"/>
      <c r="E79" s="80"/>
      <c r="H79" s="168"/>
      <c r="K79" s="168"/>
      <c r="N79" s="79"/>
      <c r="Q79" s="79"/>
      <c r="T79" s="79"/>
      <c r="W79" s="79"/>
      <c r="Z79" s="79"/>
      <c r="AC79" s="79"/>
      <c r="AF79" s="79"/>
      <c r="AI79" s="79"/>
      <c r="AL79" s="79"/>
      <c r="AO79" s="79"/>
      <c r="AR79" s="79"/>
      <c r="AU79" s="79"/>
      <c r="AX79" s="79"/>
      <c r="BA79" s="79"/>
      <c r="BB79" s="180"/>
    </row>
    <row r="80" spans="1:54" s="83" customFormat="1" ht="15.75">
      <c r="A80" s="72"/>
      <c r="B80" s="80"/>
      <c r="C80" s="81"/>
      <c r="D80" s="82"/>
      <c r="E80" s="80"/>
      <c r="H80" s="168"/>
      <c r="K80" s="168"/>
      <c r="N80" s="79"/>
      <c r="Q80" s="79"/>
      <c r="T80" s="79"/>
      <c r="W80" s="79"/>
      <c r="Z80" s="79"/>
      <c r="AC80" s="79"/>
      <c r="AF80" s="79"/>
      <c r="AI80" s="79"/>
      <c r="AL80" s="79"/>
      <c r="AO80" s="79"/>
      <c r="AR80" s="79"/>
      <c r="AU80" s="79"/>
      <c r="AX80" s="79"/>
      <c r="BA80" s="79"/>
      <c r="BB80" s="180"/>
    </row>
    <row r="81" spans="1:54" s="83" customFormat="1" ht="15.75">
      <c r="A81" s="72"/>
      <c r="B81" s="80"/>
      <c r="C81" s="81"/>
      <c r="D81" s="82"/>
      <c r="E81" s="80"/>
      <c r="H81" s="168"/>
      <c r="K81" s="168"/>
      <c r="N81" s="79"/>
      <c r="Q81" s="79"/>
      <c r="T81" s="79"/>
      <c r="W81" s="79"/>
      <c r="Z81" s="79"/>
      <c r="AC81" s="79"/>
      <c r="AF81" s="79"/>
      <c r="AI81" s="79"/>
      <c r="AL81" s="79"/>
      <c r="AO81" s="79"/>
      <c r="AR81" s="79"/>
      <c r="AU81" s="79"/>
      <c r="AX81" s="79"/>
      <c r="BA81" s="79"/>
      <c r="BB81" s="180"/>
    </row>
    <row r="82" spans="1:54" s="83" customFormat="1" ht="15.75">
      <c r="A82" s="72"/>
      <c r="B82" s="80"/>
      <c r="C82" s="81"/>
      <c r="D82" s="82"/>
      <c r="E82" s="80"/>
      <c r="H82" s="168"/>
      <c r="K82" s="168"/>
      <c r="N82" s="79"/>
      <c r="Q82" s="79"/>
      <c r="T82" s="79"/>
      <c r="W82" s="79"/>
      <c r="Z82" s="79"/>
      <c r="AC82" s="79"/>
      <c r="AF82" s="79"/>
      <c r="AI82" s="79"/>
      <c r="AL82" s="79"/>
      <c r="AO82" s="79"/>
      <c r="AR82" s="79"/>
      <c r="AU82" s="79"/>
      <c r="AX82" s="79"/>
      <c r="BA82" s="79"/>
      <c r="BB82" s="180"/>
    </row>
    <row r="83" spans="1:54" s="83" customFormat="1" ht="15.75">
      <c r="A83" s="72"/>
      <c r="B83" s="80"/>
      <c r="C83" s="81"/>
      <c r="D83" s="82"/>
      <c r="E83" s="80"/>
      <c r="H83" s="168"/>
      <c r="K83" s="168"/>
      <c r="N83" s="79"/>
      <c r="Q83" s="79"/>
      <c r="T83" s="79"/>
      <c r="W83" s="79"/>
      <c r="Z83" s="79"/>
      <c r="AC83" s="79"/>
      <c r="AF83" s="79"/>
      <c r="AI83" s="79"/>
      <c r="AL83" s="79"/>
      <c r="AO83" s="79"/>
      <c r="AR83" s="79"/>
      <c r="AU83" s="79"/>
      <c r="AX83" s="79"/>
      <c r="BA83" s="79"/>
      <c r="BB83" s="180"/>
    </row>
    <row r="84" spans="1:54" s="83" customFormat="1" ht="15.75">
      <c r="A84" s="72"/>
      <c r="B84" s="80"/>
      <c r="C84" s="81"/>
      <c r="D84" s="82"/>
      <c r="E84" s="80"/>
      <c r="H84" s="168"/>
      <c r="K84" s="168"/>
      <c r="N84" s="79"/>
      <c r="Q84" s="79"/>
      <c r="T84" s="79"/>
      <c r="W84" s="79"/>
      <c r="Z84" s="79"/>
      <c r="AC84" s="79"/>
      <c r="AF84" s="79"/>
      <c r="AI84" s="79"/>
      <c r="AL84" s="79"/>
      <c r="AO84" s="79"/>
      <c r="AR84" s="79"/>
      <c r="AU84" s="79"/>
      <c r="AX84" s="79"/>
      <c r="BA84" s="79"/>
      <c r="BB84" s="180"/>
    </row>
    <row r="85" spans="1:54" s="83" customFormat="1" ht="15.75">
      <c r="A85" s="72"/>
      <c r="B85" s="80"/>
      <c r="C85" s="81"/>
      <c r="D85" s="82"/>
      <c r="E85" s="80"/>
      <c r="H85" s="168"/>
      <c r="K85" s="168"/>
      <c r="N85" s="79"/>
      <c r="Q85" s="79"/>
      <c r="T85" s="79"/>
      <c r="W85" s="79"/>
      <c r="Z85" s="79"/>
      <c r="AC85" s="79"/>
      <c r="AF85" s="79"/>
      <c r="AI85" s="79"/>
      <c r="AL85" s="79"/>
      <c r="AO85" s="79"/>
      <c r="AR85" s="79"/>
      <c r="AU85" s="79"/>
      <c r="AX85" s="79"/>
      <c r="BA85" s="79"/>
      <c r="BB85" s="180"/>
    </row>
    <row r="86" spans="1:54" s="83" customFormat="1" ht="15.75">
      <c r="A86" s="72"/>
      <c r="B86" s="80"/>
      <c r="C86" s="81"/>
      <c r="D86" s="82"/>
      <c r="E86" s="80"/>
      <c r="H86" s="168"/>
      <c r="K86" s="168"/>
      <c r="N86" s="79"/>
      <c r="Q86" s="79"/>
      <c r="T86" s="79"/>
      <c r="W86" s="79"/>
      <c r="Z86" s="79"/>
      <c r="AC86" s="79"/>
      <c r="AF86" s="79"/>
      <c r="AI86" s="79"/>
      <c r="AL86" s="79"/>
      <c r="AO86" s="79"/>
      <c r="AR86" s="79"/>
      <c r="AU86" s="79"/>
      <c r="AX86" s="79"/>
      <c r="BA86" s="79"/>
      <c r="BB86" s="180"/>
    </row>
    <row r="87" spans="1:54" s="83" customFormat="1" ht="15.75">
      <c r="A87" s="72"/>
      <c r="B87" s="80"/>
      <c r="C87" s="81"/>
      <c r="D87" s="82"/>
      <c r="E87" s="80"/>
      <c r="H87" s="168"/>
      <c r="K87" s="168"/>
      <c r="N87" s="79"/>
      <c r="Q87" s="79"/>
      <c r="T87" s="79"/>
      <c r="W87" s="79"/>
      <c r="Z87" s="79"/>
      <c r="AC87" s="79"/>
      <c r="AF87" s="79"/>
      <c r="AI87" s="79"/>
      <c r="AL87" s="79"/>
      <c r="AO87" s="79"/>
      <c r="AR87" s="79"/>
      <c r="AU87" s="79"/>
      <c r="AX87" s="79"/>
      <c r="BA87" s="79"/>
      <c r="BB87" s="180"/>
    </row>
    <row r="88" spans="1:54" s="83" customFormat="1" ht="15.75">
      <c r="A88" s="72"/>
      <c r="B88" s="80"/>
      <c r="C88" s="81"/>
      <c r="D88" s="82"/>
      <c r="E88" s="80"/>
      <c r="H88" s="168"/>
      <c r="K88" s="168"/>
      <c r="N88" s="79"/>
      <c r="Q88" s="79"/>
      <c r="T88" s="79"/>
      <c r="W88" s="79"/>
      <c r="Z88" s="79"/>
      <c r="AC88" s="79"/>
      <c r="AF88" s="79"/>
      <c r="AI88" s="79"/>
      <c r="AL88" s="79"/>
      <c r="AO88" s="79"/>
      <c r="AR88" s="79"/>
      <c r="AU88" s="79"/>
      <c r="AX88" s="79"/>
      <c r="BA88" s="79"/>
      <c r="BB88" s="180"/>
    </row>
    <row r="89" spans="1:54" s="83" customFormat="1" ht="15.75">
      <c r="A89" s="72"/>
      <c r="B89" s="80"/>
      <c r="C89" s="81"/>
      <c r="D89" s="82"/>
      <c r="E89" s="80"/>
      <c r="H89" s="168"/>
      <c r="K89" s="168"/>
      <c r="N89" s="79"/>
      <c r="Q89" s="79"/>
      <c r="T89" s="79"/>
      <c r="W89" s="79"/>
      <c r="Z89" s="79"/>
      <c r="AC89" s="79"/>
      <c r="AF89" s="79"/>
      <c r="AI89" s="79"/>
      <c r="AL89" s="79"/>
      <c r="AO89" s="79"/>
      <c r="AR89" s="79"/>
      <c r="AU89" s="79"/>
      <c r="AX89" s="79"/>
      <c r="BA89" s="79"/>
      <c r="BB89" s="180"/>
    </row>
    <row r="90" spans="1:54" s="83" customFormat="1" ht="15.75">
      <c r="A90" s="72"/>
      <c r="B90" s="80"/>
      <c r="C90" s="81"/>
      <c r="D90" s="82"/>
      <c r="E90" s="80"/>
      <c r="H90" s="168"/>
      <c r="K90" s="168"/>
      <c r="N90" s="79"/>
      <c r="Q90" s="79"/>
      <c r="T90" s="79"/>
      <c r="W90" s="79"/>
      <c r="Z90" s="79"/>
      <c r="AC90" s="79"/>
      <c r="AF90" s="79"/>
      <c r="AI90" s="79"/>
      <c r="AL90" s="79"/>
      <c r="AO90" s="79"/>
      <c r="AR90" s="79"/>
      <c r="AU90" s="79"/>
      <c r="AX90" s="79"/>
      <c r="BA90" s="79"/>
      <c r="BB90" s="180"/>
    </row>
    <row r="91" spans="1:54" s="83" customFormat="1" ht="15.75">
      <c r="A91" s="72"/>
      <c r="B91" s="80"/>
      <c r="C91" s="81"/>
      <c r="D91" s="82"/>
      <c r="E91" s="80"/>
      <c r="H91" s="168"/>
      <c r="K91" s="168"/>
      <c r="N91" s="79"/>
      <c r="Q91" s="79"/>
      <c r="T91" s="79"/>
      <c r="W91" s="79"/>
      <c r="Z91" s="79"/>
      <c r="AC91" s="79"/>
      <c r="AF91" s="79"/>
      <c r="AI91" s="79"/>
      <c r="AL91" s="79"/>
      <c r="AO91" s="79"/>
      <c r="AR91" s="79"/>
      <c r="AU91" s="79"/>
      <c r="AX91" s="79"/>
      <c r="BA91" s="79"/>
      <c r="BB91" s="180"/>
    </row>
    <row r="92" spans="1:54" s="83" customFormat="1" ht="15.75">
      <c r="A92" s="72"/>
      <c r="B92" s="80"/>
      <c r="C92" s="81"/>
      <c r="D92" s="82"/>
      <c r="E92" s="80"/>
      <c r="H92" s="168"/>
      <c r="K92" s="168"/>
      <c r="N92" s="79"/>
      <c r="Q92" s="79"/>
      <c r="T92" s="79"/>
      <c r="W92" s="79"/>
      <c r="Z92" s="79"/>
      <c r="AC92" s="79"/>
      <c r="AF92" s="79"/>
      <c r="AI92" s="79"/>
      <c r="AL92" s="79"/>
      <c r="AO92" s="79"/>
      <c r="AR92" s="79"/>
      <c r="AU92" s="79"/>
      <c r="AX92" s="79"/>
      <c r="BA92" s="79"/>
      <c r="BB92" s="180"/>
    </row>
    <row r="93" spans="1:54" s="83" customFormat="1" ht="15.75">
      <c r="A93" s="72"/>
      <c r="B93" s="80"/>
      <c r="C93" s="81"/>
      <c r="D93" s="82"/>
      <c r="E93" s="80"/>
      <c r="H93" s="168"/>
      <c r="K93" s="168"/>
      <c r="N93" s="79"/>
      <c r="Q93" s="79"/>
      <c r="T93" s="79"/>
      <c r="W93" s="79"/>
      <c r="Z93" s="79"/>
      <c r="AC93" s="79"/>
      <c r="AF93" s="79"/>
      <c r="AI93" s="79"/>
      <c r="AL93" s="79"/>
      <c r="AO93" s="79"/>
      <c r="AR93" s="79"/>
      <c r="AU93" s="79"/>
      <c r="AX93" s="79"/>
      <c r="BA93" s="79"/>
      <c r="BB93" s="180"/>
    </row>
    <row r="94" spans="1:54" s="83" customFormat="1" ht="15.75">
      <c r="A94" s="72"/>
      <c r="B94" s="80"/>
      <c r="C94" s="81"/>
      <c r="D94" s="82"/>
      <c r="E94" s="80"/>
      <c r="H94" s="168"/>
      <c r="K94" s="168"/>
      <c r="N94" s="79"/>
      <c r="Q94" s="79"/>
      <c r="T94" s="79"/>
      <c r="W94" s="79"/>
      <c r="Z94" s="79"/>
      <c r="AC94" s="79"/>
      <c r="AF94" s="79"/>
      <c r="AI94" s="79"/>
      <c r="AL94" s="79"/>
      <c r="AO94" s="79"/>
      <c r="AR94" s="79"/>
      <c r="AU94" s="79"/>
      <c r="AX94" s="79"/>
      <c r="BA94" s="79"/>
      <c r="BB94" s="180"/>
    </row>
    <row r="95" spans="1:54" s="83" customFormat="1" ht="15.75">
      <c r="A95" s="72"/>
      <c r="B95" s="80"/>
      <c r="C95" s="81"/>
      <c r="D95" s="82"/>
      <c r="E95" s="80"/>
      <c r="H95" s="168"/>
      <c r="K95" s="168"/>
      <c r="N95" s="79"/>
      <c r="Q95" s="79"/>
      <c r="T95" s="79"/>
      <c r="W95" s="79"/>
      <c r="Z95" s="79"/>
      <c r="AC95" s="79"/>
      <c r="AF95" s="79"/>
      <c r="AI95" s="79"/>
      <c r="AL95" s="79"/>
      <c r="AO95" s="79"/>
      <c r="AR95" s="79"/>
      <c r="AU95" s="79"/>
      <c r="AX95" s="79"/>
      <c r="BA95" s="79"/>
      <c r="BB95" s="180"/>
    </row>
    <row r="96" spans="1:54" s="83" customFormat="1" ht="15.75">
      <c r="A96" s="72"/>
      <c r="B96" s="80"/>
      <c r="C96" s="81"/>
      <c r="D96" s="82"/>
      <c r="E96" s="80"/>
      <c r="H96" s="168"/>
      <c r="K96" s="168"/>
      <c r="N96" s="79"/>
      <c r="Q96" s="79"/>
      <c r="T96" s="79"/>
      <c r="W96" s="79"/>
      <c r="Z96" s="79"/>
      <c r="AC96" s="79"/>
      <c r="AF96" s="79"/>
      <c r="AI96" s="79"/>
      <c r="AL96" s="79"/>
      <c r="AO96" s="79"/>
      <c r="AR96" s="79"/>
      <c r="AU96" s="79"/>
      <c r="AX96" s="79"/>
      <c r="BA96" s="79"/>
      <c r="BB96" s="180"/>
    </row>
    <row r="97" spans="1:54" s="83" customFormat="1" ht="15.75">
      <c r="A97" s="72"/>
      <c r="B97" s="80"/>
      <c r="C97" s="81"/>
      <c r="D97" s="82"/>
      <c r="E97" s="80"/>
      <c r="H97" s="168"/>
      <c r="K97" s="168"/>
      <c r="N97" s="79"/>
      <c r="Q97" s="79"/>
      <c r="T97" s="79"/>
      <c r="W97" s="79"/>
      <c r="Z97" s="79"/>
      <c r="AC97" s="79"/>
      <c r="AF97" s="79"/>
      <c r="AI97" s="79"/>
      <c r="AL97" s="79"/>
      <c r="AO97" s="79"/>
      <c r="AR97" s="79"/>
      <c r="AU97" s="79"/>
      <c r="AX97" s="79"/>
      <c r="BA97" s="79"/>
      <c r="BB97" s="180"/>
    </row>
    <row r="98" spans="1:54" s="83" customFormat="1" ht="15.75">
      <c r="A98" s="72"/>
      <c r="B98" s="80"/>
      <c r="C98" s="81"/>
      <c r="D98" s="82"/>
      <c r="E98" s="80"/>
      <c r="H98" s="168"/>
      <c r="K98" s="168"/>
      <c r="N98" s="79"/>
      <c r="Q98" s="79"/>
      <c r="T98" s="79"/>
      <c r="W98" s="79"/>
      <c r="Z98" s="79"/>
      <c r="AC98" s="79"/>
      <c r="AF98" s="79"/>
      <c r="AI98" s="79"/>
      <c r="AL98" s="79"/>
      <c r="AO98" s="79"/>
      <c r="AR98" s="79"/>
      <c r="AU98" s="79"/>
      <c r="AX98" s="79"/>
      <c r="BA98" s="79"/>
      <c r="BB98" s="180"/>
    </row>
    <row r="99" spans="1:54" s="83" customFormat="1" ht="15.75">
      <c r="A99" s="72"/>
      <c r="B99" s="80"/>
      <c r="C99" s="81"/>
      <c r="D99" s="82"/>
      <c r="E99" s="80"/>
      <c r="H99" s="168"/>
      <c r="K99" s="168"/>
      <c r="N99" s="79"/>
      <c r="Q99" s="79"/>
      <c r="T99" s="79"/>
      <c r="W99" s="79"/>
      <c r="Z99" s="79"/>
      <c r="AC99" s="79"/>
      <c r="AF99" s="79"/>
      <c r="AI99" s="79"/>
      <c r="AL99" s="79"/>
      <c r="AO99" s="79"/>
      <c r="AR99" s="79"/>
      <c r="AU99" s="79"/>
      <c r="AX99" s="79"/>
      <c r="BA99" s="79"/>
      <c r="BB99" s="180"/>
    </row>
    <row r="100" spans="1:54" s="83" customFormat="1" ht="15.75">
      <c r="A100" s="72"/>
      <c r="B100" s="80"/>
      <c r="C100" s="81"/>
      <c r="D100" s="82"/>
      <c r="E100" s="80"/>
      <c r="H100" s="168"/>
      <c r="K100" s="168"/>
      <c r="N100" s="79"/>
      <c r="Q100" s="79"/>
      <c r="T100" s="79"/>
      <c r="W100" s="79"/>
      <c r="Z100" s="79"/>
      <c r="AC100" s="79"/>
      <c r="AF100" s="79"/>
      <c r="AI100" s="79"/>
      <c r="AL100" s="79"/>
      <c r="AO100" s="79"/>
      <c r="AR100" s="79"/>
      <c r="AU100" s="79"/>
      <c r="AX100" s="79"/>
      <c r="BA100" s="79"/>
      <c r="BB100" s="180"/>
    </row>
    <row r="101" spans="1:54" s="83" customFormat="1" ht="15.75">
      <c r="A101" s="72"/>
      <c r="B101" s="80"/>
      <c r="C101" s="81"/>
      <c r="D101" s="82"/>
      <c r="E101" s="80"/>
      <c r="H101" s="168"/>
      <c r="K101" s="168"/>
      <c r="N101" s="79"/>
      <c r="Q101" s="79"/>
      <c r="T101" s="79"/>
      <c r="W101" s="79"/>
      <c r="Z101" s="79"/>
      <c r="AC101" s="79"/>
      <c r="AF101" s="79"/>
      <c r="AI101" s="79"/>
      <c r="AL101" s="79"/>
      <c r="AO101" s="79"/>
      <c r="AR101" s="79"/>
      <c r="AU101" s="79"/>
      <c r="AX101" s="79"/>
      <c r="BA101" s="79"/>
      <c r="BB101" s="180"/>
    </row>
    <row r="102" spans="1:54" s="83" customFormat="1" ht="15.75">
      <c r="A102" s="72"/>
      <c r="B102" s="80"/>
      <c r="C102" s="81"/>
      <c r="D102" s="82"/>
      <c r="E102" s="80"/>
      <c r="H102" s="168"/>
      <c r="K102" s="168"/>
      <c r="N102" s="79"/>
      <c r="Q102" s="79"/>
      <c r="T102" s="79"/>
      <c r="W102" s="79"/>
      <c r="Z102" s="79"/>
      <c r="AC102" s="79"/>
      <c r="AF102" s="79"/>
      <c r="AI102" s="79"/>
      <c r="AL102" s="79"/>
      <c r="AO102" s="79"/>
      <c r="AR102" s="79"/>
      <c r="AU102" s="79"/>
      <c r="AX102" s="79"/>
      <c r="BA102" s="79"/>
      <c r="BB102" s="180"/>
    </row>
    <row r="103" spans="1:54" s="83" customFormat="1" ht="15.75">
      <c r="A103" s="72"/>
      <c r="B103" s="80"/>
      <c r="C103" s="81"/>
      <c r="D103" s="82"/>
      <c r="E103" s="80"/>
      <c r="H103" s="168"/>
      <c r="K103" s="168"/>
      <c r="N103" s="79"/>
      <c r="Q103" s="79"/>
      <c r="T103" s="79"/>
      <c r="W103" s="79"/>
      <c r="Z103" s="79"/>
      <c r="AC103" s="79"/>
      <c r="AF103" s="79"/>
      <c r="AI103" s="79"/>
      <c r="AL103" s="79"/>
      <c r="AO103" s="79"/>
      <c r="AR103" s="79"/>
      <c r="AU103" s="79"/>
      <c r="AX103" s="79"/>
      <c r="BA103" s="79"/>
      <c r="BB103" s="180"/>
    </row>
    <row r="104" spans="1:54" s="83" customFormat="1" ht="15.75">
      <c r="A104" s="72"/>
      <c r="B104" s="80"/>
      <c r="C104" s="81"/>
      <c r="D104" s="82"/>
      <c r="E104" s="80"/>
      <c r="H104" s="168"/>
      <c r="K104" s="168"/>
      <c r="N104" s="79"/>
      <c r="Q104" s="79"/>
      <c r="T104" s="79"/>
      <c r="W104" s="79"/>
      <c r="Z104" s="79"/>
      <c r="AC104" s="79"/>
      <c r="AF104" s="79"/>
      <c r="AI104" s="79"/>
      <c r="AL104" s="79"/>
      <c r="AO104" s="79"/>
      <c r="AR104" s="79"/>
      <c r="AU104" s="79"/>
      <c r="AX104" s="79"/>
      <c r="BA104" s="79"/>
      <c r="BB104" s="180"/>
    </row>
    <row r="105" spans="1:54" s="83" customFormat="1" ht="15.75">
      <c r="A105" s="72"/>
      <c r="B105" s="80"/>
      <c r="C105" s="81"/>
      <c r="D105" s="82"/>
      <c r="E105" s="80"/>
      <c r="H105" s="168"/>
      <c r="K105" s="168"/>
      <c r="N105" s="79"/>
      <c r="Q105" s="79"/>
      <c r="T105" s="79"/>
      <c r="W105" s="79"/>
      <c r="Z105" s="79"/>
      <c r="AC105" s="79"/>
      <c r="AF105" s="79"/>
      <c r="AI105" s="79"/>
      <c r="AL105" s="79"/>
      <c r="AO105" s="79"/>
      <c r="AR105" s="79"/>
      <c r="AU105" s="79"/>
      <c r="AX105" s="79"/>
      <c r="BA105" s="79"/>
      <c r="BB105" s="180"/>
    </row>
    <row r="106" spans="1:54" s="83" customFormat="1" ht="15.75">
      <c r="A106" s="72"/>
      <c r="B106" s="80"/>
      <c r="C106" s="81"/>
      <c r="D106" s="82"/>
      <c r="E106" s="80"/>
      <c r="H106" s="168"/>
      <c r="K106" s="168"/>
      <c r="N106" s="79"/>
      <c r="Q106" s="79"/>
      <c r="T106" s="79"/>
      <c r="W106" s="79"/>
      <c r="Z106" s="79"/>
      <c r="AC106" s="79"/>
      <c r="AF106" s="79"/>
      <c r="AI106" s="79"/>
      <c r="AL106" s="79"/>
      <c r="AO106" s="79"/>
      <c r="AR106" s="79"/>
      <c r="AU106" s="79"/>
      <c r="AX106" s="79"/>
      <c r="BA106" s="79"/>
      <c r="BB106" s="180"/>
    </row>
    <row r="107" spans="1:54" s="83" customFormat="1" ht="15.75">
      <c r="A107" s="72"/>
      <c r="B107" s="80"/>
      <c r="C107" s="81"/>
      <c r="D107" s="82"/>
      <c r="E107" s="80"/>
      <c r="H107" s="168"/>
      <c r="K107" s="168"/>
      <c r="N107" s="79"/>
      <c r="Q107" s="79"/>
      <c r="T107" s="79"/>
      <c r="W107" s="79"/>
      <c r="Z107" s="79"/>
      <c r="AC107" s="79"/>
      <c r="AF107" s="79"/>
      <c r="AI107" s="79"/>
      <c r="AL107" s="79"/>
      <c r="AO107" s="79"/>
      <c r="AR107" s="79"/>
      <c r="AU107" s="79"/>
      <c r="AX107" s="79"/>
      <c r="BA107" s="79"/>
      <c r="BB107" s="180"/>
    </row>
    <row r="108" spans="1:54" s="83" customFormat="1" ht="15.75">
      <c r="A108" s="72"/>
      <c r="B108" s="80"/>
      <c r="C108" s="81"/>
      <c r="D108" s="82"/>
      <c r="E108" s="80"/>
      <c r="H108" s="168"/>
      <c r="K108" s="168"/>
      <c r="N108" s="79"/>
      <c r="Q108" s="79"/>
      <c r="T108" s="79"/>
      <c r="W108" s="79"/>
      <c r="Z108" s="79"/>
      <c r="AC108" s="79"/>
      <c r="AF108" s="79"/>
      <c r="AI108" s="79"/>
      <c r="AL108" s="79"/>
      <c r="AO108" s="79"/>
      <c r="AR108" s="79"/>
      <c r="AU108" s="79"/>
      <c r="AX108" s="79"/>
      <c r="BA108" s="79"/>
      <c r="BB108" s="180"/>
    </row>
    <row r="109" spans="1:54" s="83" customFormat="1" ht="15.75">
      <c r="A109" s="72"/>
      <c r="B109" s="80"/>
      <c r="C109" s="81"/>
      <c r="D109" s="82"/>
      <c r="E109" s="80"/>
      <c r="H109" s="168"/>
      <c r="K109" s="168"/>
      <c r="N109" s="79"/>
      <c r="Q109" s="79"/>
      <c r="T109" s="79"/>
      <c r="W109" s="79"/>
      <c r="Z109" s="79"/>
      <c r="AC109" s="79"/>
      <c r="AF109" s="79"/>
      <c r="AI109" s="79"/>
      <c r="AL109" s="79"/>
      <c r="AO109" s="79"/>
      <c r="AR109" s="79"/>
      <c r="AU109" s="79"/>
      <c r="AX109" s="79"/>
      <c r="BA109" s="79"/>
      <c r="BB109" s="180"/>
    </row>
    <row r="110" spans="1:54" s="83" customFormat="1" ht="15.75">
      <c r="A110" s="72"/>
      <c r="B110" s="80"/>
      <c r="C110" s="81"/>
      <c r="D110" s="82"/>
      <c r="E110" s="80"/>
      <c r="H110" s="168"/>
      <c r="K110" s="168"/>
      <c r="N110" s="79"/>
      <c r="Q110" s="79"/>
      <c r="T110" s="79"/>
      <c r="W110" s="79"/>
      <c r="Z110" s="79"/>
      <c r="AC110" s="79"/>
      <c r="AF110" s="79"/>
      <c r="AI110" s="79"/>
      <c r="AL110" s="79"/>
      <c r="AO110" s="79"/>
      <c r="AR110" s="79"/>
      <c r="AU110" s="79"/>
      <c r="AX110" s="79"/>
      <c r="BA110" s="79"/>
      <c r="BB110" s="180"/>
    </row>
    <row r="111" spans="1:54" s="83" customFormat="1" ht="15.75">
      <c r="A111" s="72"/>
      <c r="B111" s="80"/>
      <c r="C111" s="81"/>
      <c r="D111" s="82"/>
      <c r="E111" s="80"/>
      <c r="H111" s="168"/>
      <c r="K111" s="168"/>
      <c r="N111" s="79"/>
      <c r="Q111" s="79"/>
      <c r="T111" s="79"/>
      <c r="W111" s="79"/>
      <c r="Z111" s="79"/>
      <c r="AC111" s="79"/>
      <c r="AF111" s="79"/>
      <c r="AI111" s="79"/>
      <c r="AL111" s="79"/>
      <c r="AO111" s="79"/>
      <c r="AR111" s="79"/>
      <c r="AU111" s="79"/>
      <c r="AX111" s="79"/>
      <c r="BA111" s="79"/>
      <c r="BB111" s="180"/>
    </row>
  </sheetData>
  <sheetProtection password="C65D" sheet="1"/>
  <mergeCells count="22">
    <mergeCell ref="A17:B17"/>
    <mergeCell ref="F3:H3"/>
    <mergeCell ref="I3:K3"/>
    <mergeCell ref="L3:N3"/>
    <mergeCell ref="O3:Q3"/>
    <mergeCell ref="R3:T3"/>
    <mergeCell ref="A3:A4"/>
    <mergeCell ref="B3:B4"/>
    <mergeCell ref="U3:W3"/>
    <mergeCell ref="E3:E4"/>
    <mergeCell ref="AP3:AR3"/>
    <mergeCell ref="AS3:AU3"/>
    <mergeCell ref="C3:C4"/>
    <mergeCell ref="D3:D4"/>
    <mergeCell ref="AJ3:AL3"/>
    <mergeCell ref="AM3:AO3"/>
    <mergeCell ref="AV3:AX3"/>
    <mergeCell ref="AY3:BA3"/>
    <mergeCell ref="X3:Z3"/>
    <mergeCell ref="AA3:AC3"/>
    <mergeCell ref="AD3:AF3"/>
    <mergeCell ref="AG3:AI3"/>
  </mergeCells>
  <printOptions/>
  <pageMargins left="0.1968503937007874" right="0.1968503937007874" top="0.2362204724409449" bottom="0.03937007874015748" header="0.1968503937007874" footer="0.1574803149606299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zoomScale="110" zoomScaleNormal="110" zoomScalePageLayoutView="0" workbookViewId="0" topLeftCell="A1">
      <selection activeCell="D16" sqref="D16"/>
    </sheetView>
  </sheetViews>
  <sheetFormatPr defaultColWidth="9.140625" defaultRowHeight="15"/>
  <cols>
    <col min="2" max="2" width="14.7109375" style="0" customWidth="1"/>
    <col min="3" max="3" width="13.421875" style="0" customWidth="1"/>
    <col min="4" max="4" width="13.28125" style="0" customWidth="1"/>
    <col min="5" max="6" width="10.7109375" style="0" customWidth="1"/>
    <col min="7" max="7" width="12.421875" style="0" customWidth="1"/>
    <col min="8" max="8" width="34.57421875" style="0" customWidth="1"/>
  </cols>
  <sheetData>
    <row r="1" spans="2:8" ht="14.25">
      <c r="B1" s="197" t="s">
        <v>85</v>
      </c>
      <c r="C1" s="197"/>
      <c r="D1" s="197"/>
      <c r="E1" s="197"/>
      <c r="F1" s="197"/>
      <c r="G1" s="197"/>
      <c r="H1" s="197"/>
    </row>
    <row r="2" ht="14.25">
      <c r="H2" s="95"/>
    </row>
    <row r="3" spans="1:8" s="90" customFormat="1" ht="14.25">
      <c r="A3" s="90" t="s">
        <v>0</v>
      </c>
      <c r="B3" s="90" t="s">
        <v>86</v>
      </c>
      <c r="C3" s="90" t="s">
        <v>87</v>
      </c>
      <c r="D3" s="90" t="s">
        <v>88</v>
      </c>
      <c r="E3" s="90" t="s">
        <v>89</v>
      </c>
      <c r="F3" s="90" t="s">
        <v>90</v>
      </c>
      <c r="G3" s="90" t="s">
        <v>91</v>
      </c>
      <c r="H3" s="96" t="s">
        <v>64</v>
      </c>
    </row>
    <row r="4" spans="1:8" s="101" customFormat="1" ht="14.25">
      <c r="A4" s="97">
        <v>1</v>
      </c>
      <c r="B4" s="98" t="s">
        <v>45</v>
      </c>
      <c r="C4" s="99" t="s">
        <v>92</v>
      </c>
      <c r="D4" s="99" t="s">
        <v>93</v>
      </c>
      <c r="E4" s="99" t="s">
        <v>94</v>
      </c>
      <c r="F4" s="99" t="s">
        <v>95</v>
      </c>
      <c r="G4" s="99">
        <v>0.02</v>
      </c>
      <c r="H4" s="100" t="s">
        <v>96</v>
      </c>
    </row>
    <row r="5" spans="1:8" ht="14.25">
      <c r="A5" s="90">
        <v>2</v>
      </c>
      <c r="B5" t="s">
        <v>46</v>
      </c>
      <c r="C5" s="90" t="s">
        <v>97</v>
      </c>
      <c r="D5" s="90" t="s">
        <v>98</v>
      </c>
      <c r="E5" s="90" t="s">
        <v>99</v>
      </c>
      <c r="F5" s="90"/>
      <c r="G5" s="90"/>
      <c r="H5" s="102" t="s">
        <v>96</v>
      </c>
    </row>
    <row r="6" spans="1:8" ht="14.25">
      <c r="A6" s="90">
        <v>3</v>
      </c>
      <c r="B6" t="s">
        <v>47</v>
      </c>
      <c r="C6" s="90" t="s">
        <v>100</v>
      </c>
      <c r="D6" s="90" t="s">
        <v>101</v>
      </c>
      <c r="E6" s="90" t="s">
        <v>102</v>
      </c>
      <c r="F6" s="90"/>
      <c r="G6" s="90"/>
      <c r="H6" s="103" t="s">
        <v>96</v>
      </c>
    </row>
    <row r="7" spans="1:8" ht="14.25">
      <c r="A7" s="90">
        <v>4</v>
      </c>
      <c r="B7" s="98" t="s">
        <v>49</v>
      </c>
      <c r="C7" s="99" t="s">
        <v>92</v>
      </c>
      <c r="D7" s="99" t="s">
        <v>103</v>
      </c>
      <c r="E7" s="99" t="s">
        <v>104</v>
      </c>
      <c r="F7" s="99" t="s">
        <v>95</v>
      </c>
      <c r="G7" s="99">
        <v>0.02</v>
      </c>
      <c r="H7" s="103" t="s">
        <v>96</v>
      </c>
    </row>
    <row r="8" spans="1:8" ht="14.25">
      <c r="A8" s="90">
        <v>5</v>
      </c>
      <c r="B8" t="s">
        <v>48</v>
      </c>
      <c r="C8" s="90" t="s">
        <v>100</v>
      </c>
      <c r="D8" s="90" t="s">
        <v>105</v>
      </c>
      <c r="E8" s="90" t="s">
        <v>106</v>
      </c>
      <c r="F8" s="90"/>
      <c r="G8" s="90"/>
      <c r="H8" s="103" t="s">
        <v>96</v>
      </c>
    </row>
    <row r="9" spans="1:8" ht="14.25">
      <c r="A9" s="90">
        <v>6</v>
      </c>
      <c r="B9" t="s">
        <v>50</v>
      </c>
      <c r="C9" s="90" t="s">
        <v>100</v>
      </c>
      <c r="D9" s="90" t="s">
        <v>107</v>
      </c>
      <c r="E9" s="90" t="s">
        <v>108</v>
      </c>
      <c r="F9" s="90"/>
      <c r="G9" s="90"/>
      <c r="H9" s="103" t="s">
        <v>96</v>
      </c>
    </row>
    <row r="10" spans="1:8" ht="14.25">
      <c r="A10" s="104">
        <v>7</v>
      </c>
      <c r="B10" s="98" t="s">
        <v>53</v>
      </c>
      <c r="C10" s="99" t="s">
        <v>109</v>
      </c>
      <c r="D10" s="99" t="s">
        <v>110</v>
      </c>
      <c r="E10" s="99" t="s">
        <v>111</v>
      </c>
      <c r="F10" s="99" t="s">
        <v>112</v>
      </c>
      <c r="G10" s="99">
        <v>0.03</v>
      </c>
      <c r="H10" s="103" t="s">
        <v>96</v>
      </c>
    </row>
    <row r="11" spans="1:8" s="108" customFormat="1" ht="14.25">
      <c r="A11" s="105">
        <v>8</v>
      </c>
      <c r="B11" s="106" t="s">
        <v>60</v>
      </c>
      <c r="C11" s="105" t="s">
        <v>100</v>
      </c>
      <c r="D11" s="105" t="s">
        <v>113</v>
      </c>
      <c r="E11" s="105" t="s">
        <v>114</v>
      </c>
      <c r="F11" s="105"/>
      <c r="G11" s="107"/>
      <c r="H11" s="103" t="s">
        <v>96</v>
      </c>
    </row>
    <row r="12" spans="1:8" ht="14.25">
      <c r="A12" s="90">
        <v>9</v>
      </c>
      <c r="B12" t="s">
        <v>51</v>
      </c>
      <c r="C12" s="90" t="s">
        <v>100</v>
      </c>
      <c r="D12" s="90" t="s">
        <v>115</v>
      </c>
      <c r="E12" s="90" t="s">
        <v>116</v>
      </c>
      <c r="F12" s="90"/>
      <c r="G12" s="90"/>
      <c r="H12" s="103" t="s">
        <v>96</v>
      </c>
    </row>
    <row r="13" spans="1:8" ht="14.25">
      <c r="A13" s="90">
        <v>10</v>
      </c>
      <c r="B13" s="98" t="s">
        <v>52</v>
      </c>
      <c r="C13" s="99" t="s">
        <v>92</v>
      </c>
      <c r="D13" s="99" t="s">
        <v>117</v>
      </c>
      <c r="E13" s="99" t="s">
        <v>118</v>
      </c>
      <c r="F13" s="99" t="s">
        <v>95</v>
      </c>
      <c r="G13" s="99">
        <v>0.02</v>
      </c>
      <c r="H13" s="103" t="s">
        <v>96</v>
      </c>
    </row>
    <row r="14" spans="1:8" ht="14.25">
      <c r="A14" s="90">
        <v>11</v>
      </c>
      <c r="B14" t="s">
        <v>54</v>
      </c>
      <c r="C14" s="90" t="s">
        <v>100</v>
      </c>
      <c r="D14" s="90" t="s">
        <v>119</v>
      </c>
      <c r="E14" s="90" t="s">
        <v>120</v>
      </c>
      <c r="F14" s="90"/>
      <c r="G14" s="90"/>
      <c r="H14" s="103" t="s">
        <v>96</v>
      </c>
    </row>
    <row r="15" spans="1:8" s="108" customFormat="1" ht="14.25">
      <c r="A15" s="109">
        <v>12</v>
      </c>
      <c r="B15" s="98" t="s">
        <v>55</v>
      </c>
      <c r="C15" s="99" t="s">
        <v>121</v>
      </c>
      <c r="D15" s="99" t="s">
        <v>122</v>
      </c>
      <c r="E15" s="99" t="s">
        <v>123</v>
      </c>
      <c r="F15" s="99" t="s">
        <v>124</v>
      </c>
      <c r="G15" s="99">
        <v>0.04</v>
      </c>
      <c r="H15" s="103" t="s">
        <v>96</v>
      </c>
    </row>
    <row r="16" spans="1:8" ht="14.25">
      <c r="A16" s="90">
        <v>13</v>
      </c>
      <c r="B16" t="s">
        <v>57</v>
      </c>
      <c r="C16" s="90" t="s">
        <v>100</v>
      </c>
      <c r="D16" s="90" t="s">
        <v>125</v>
      </c>
      <c r="E16" s="90" t="s">
        <v>126</v>
      </c>
      <c r="F16" s="90"/>
      <c r="G16" s="90"/>
      <c r="H16" s="103" t="s">
        <v>96</v>
      </c>
    </row>
    <row r="17" spans="1:8" ht="14.25">
      <c r="A17" s="90">
        <v>14</v>
      </c>
      <c r="B17" t="s">
        <v>56</v>
      </c>
      <c r="C17" s="90" t="s">
        <v>100</v>
      </c>
      <c r="D17" s="90" t="s">
        <v>127</v>
      </c>
      <c r="E17" s="90" t="s">
        <v>128</v>
      </c>
      <c r="F17" s="90"/>
      <c r="G17" s="90"/>
      <c r="H17" s="103" t="s">
        <v>96</v>
      </c>
    </row>
    <row r="18" spans="1:8" ht="14.25">
      <c r="A18" s="90">
        <v>15</v>
      </c>
      <c r="B18" s="98" t="s">
        <v>58</v>
      </c>
      <c r="C18" s="99" t="s">
        <v>92</v>
      </c>
      <c r="D18" s="99" t="s">
        <v>129</v>
      </c>
      <c r="E18" s="99" t="s">
        <v>130</v>
      </c>
      <c r="F18" s="99" t="s">
        <v>95</v>
      </c>
      <c r="G18" s="99">
        <v>0.02</v>
      </c>
      <c r="H18" s="103" t="s">
        <v>96</v>
      </c>
    </row>
    <row r="19" spans="1:8" s="112" customFormat="1" ht="15" customHeight="1">
      <c r="A19" s="110">
        <v>16</v>
      </c>
      <c r="B19" s="111" t="s">
        <v>59</v>
      </c>
      <c r="C19" s="110" t="s">
        <v>100</v>
      </c>
      <c r="D19" s="110" t="s">
        <v>122</v>
      </c>
      <c r="E19" s="110" t="s">
        <v>131</v>
      </c>
      <c r="F19" s="110"/>
      <c r="G19" s="110"/>
      <c r="H19" s="103" t="s">
        <v>96</v>
      </c>
    </row>
    <row r="20" spans="3:8" ht="14.25">
      <c r="C20" s="90"/>
      <c r="D20" s="90"/>
      <c r="E20" s="90"/>
      <c r="F20" s="90"/>
      <c r="G20" s="90"/>
      <c r="H20" s="113"/>
    </row>
    <row r="22" spans="2:3" ht="14.25">
      <c r="B22" t="s">
        <v>64</v>
      </c>
      <c r="C22" t="s">
        <v>132</v>
      </c>
    </row>
    <row r="23" ht="14.25">
      <c r="C23" t="s">
        <v>133</v>
      </c>
    </row>
  </sheetData>
  <sheetProtection password="C65D" sheet="1"/>
  <mergeCells count="1">
    <mergeCell ref="B1:H1"/>
  </mergeCells>
  <printOptions/>
  <pageMargins left="0.3937007874015748" right="0.31496062992125984" top="0.3937007874015748" bottom="0.03937007874015748" header="0.3149606299212598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"/>
  <sheetViews>
    <sheetView zoomScale="110" zoomScaleNormal="110" zoomScalePageLayoutView="0" workbookViewId="0" topLeftCell="A3">
      <pane xSplit="4" ySplit="3" topLeftCell="I9" activePane="bottomRight" state="frozen"/>
      <selection pane="topLeft" activeCell="A3" sqref="A3"/>
      <selection pane="topRight" activeCell="E3" sqref="E3"/>
      <selection pane="bottomLeft" activeCell="A6" sqref="A6"/>
      <selection pane="bottomRight" activeCell="C8" sqref="C8"/>
    </sheetView>
  </sheetViews>
  <sheetFormatPr defaultColWidth="9.140625" defaultRowHeight="15"/>
  <cols>
    <col min="1" max="1" width="5.8515625" style="13" customWidth="1"/>
    <col min="2" max="2" width="41.00390625" style="14" customWidth="1"/>
    <col min="3" max="3" width="8.421875" style="15" customWidth="1"/>
    <col min="4" max="4" width="5.421875" style="20" customWidth="1"/>
    <col min="5" max="9" width="4.140625" style="15" customWidth="1"/>
    <col min="10" max="10" width="8.57421875" style="14" customWidth="1"/>
    <col min="11" max="11" width="8.8515625" style="91" customWidth="1"/>
    <col min="12" max="16384" width="9.00390625" style="16" customWidth="1"/>
  </cols>
  <sheetData>
    <row r="1" spans="1:11" s="1" customFormat="1" ht="18.75">
      <c r="A1" s="200" t="s">
        <v>38</v>
      </c>
      <c r="B1" s="200"/>
      <c r="C1" s="200"/>
      <c r="D1" s="200"/>
      <c r="E1" s="200"/>
      <c r="F1" s="200"/>
      <c r="G1" s="200"/>
      <c r="H1" s="200"/>
      <c r="I1" s="200"/>
      <c r="J1" s="200"/>
      <c r="K1" s="56"/>
    </row>
    <row r="2" spans="1:11" s="1" customFormat="1" ht="18.75">
      <c r="A2" s="201" t="s">
        <v>8</v>
      </c>
      <c r="B2" s="201"/>
      <c r="C2" s="201"/>
      <c r="D2" s="201"/>
      <c r="E2" s="201"/>
      <c r="F2" s="201"/>
      <c r="G2" s="201"/>
      <c r="H2" s="201"/>
      <c r="I2" s="201"/>
      <c r="J2" s="201"/>
      <c r="K2" s="56"/>
    </row>
    <row r="3" spans="1:11" s="3" customFormat="1" ht="18.75" customHeight="1">
      <c r="A3" s="202" t="s">
        <v>0</v>
      </c>
      <c r="B3" s="204" t="s">
        <v>24</v>
      </c>
      <c r="C3" s="205" t="s">
        <v>1</v>
      </c>
      <c r="D3" s="207" t="s">
        <v>2</v>
      </c>
      <c r="E3" s="209" t="s">
        <v>3</v>
      </c>
      <c r="F3" s="210"/>
      <c r="G3" s="210"/>
      <c r="H3" s="210"/>
      <c r="I3" s="211"/>
      <c r="J3" s="205" t="s">
        <v>10</v>
      </c>
      <c r="K3" s="92" t="s">
        <v>84</v>
      </c>
    </row>
    <row r="4" spans="1:11" s="3" customFormat="1" ht="18.75">
      <c r="A4" s="203"/>
      <c r="B4" s="204"/>
      <c r="C4" s="206"/>
      <c r="D4" s="208"/>
      <c r="E4" s="4">
        <v>1</v>
      </c>
      <c r="F4" s="22">
        <v>2</v>
      </c>
      <c r="G4" s="4">
        <v>3</v>
      </c>
      <c r="H4" s="22">
        <v>4</v>
      </c>
      <c r="I4" s="4">
        <v>5</v>
      </c>
      <c r="J4" s="206"/>
      <c r="K4" s="92" t="s">
        <v>73</v>
      </c>
    </row>
    <row r="5" spans="1:11" s="3" customFormat="1" ht="18.75">
      <c r="A5" s="52" t="s">
        <v>16</v>
      </c>
      <c r="B5" s="53"/>
      <c r="C5" s="54"/>
      <c r="D5" s="55">
        <f>SUM(D6:D16)</f>
        <v>65</v>
      </c>
      <c r="E5" s="54"/>
      <c r="F5" s="54"/>
      <c r="G5" s="54"/>
      <c r="H5" s="54"/>
      <c r="I5" s="54"/>
      <c r="J5" s="53"/>
      <c r="K5" s="93"/>
    </row>
    <row r="6" spans="1:11" s="31" customFormat="1" ht="43.5" customHeight="1">
      <c r="A6" s="39">
        <v>1</v>
      </c>
      <c r="B6" s="19" t="s">
        <v>39</v>
      </c>
      <c r="C6" s="18" t="s">
        <v>21</v>
      </c>
      <c r="D6" s="30">
        <v>15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 t="s">
        <v>7</v>
      </c>
      <c r="K6" s="33" t="s">
        <v>69</v>
      </c>
    </row>
    <row r="7" spans="1:11" s="2" customFormat="1" ht="44.25" customHeight="1">
      <c r="A7" s="40">
        <v>2</v>
      </c>
      <c r="B7" s="6" t="s">
        <v>20</v>
      </c>
      <c r="C7" s="5" t="s">
        <v>21</v>
      </c>
      <c r="D7" s="33">
        <v>5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 t="s">
        <v>25</v>
      </c>
      <c r="K7" s="33" t="s">
        <v>70</v>
      </c>
    </row>
    <row r="8" spans="1:11" s="2" customFormat="1" ht="37.5">
      <c r="A8" s="40">
        <v>3</v>
      </c>
      <c r="B8" s="6" t="s">
        <v>22</v>
      </c>
      <c r="C8" s="18" t="s">
        <v>21</v>
      </c>
      <c r="D8" s="30">
        <v>5</v>
      </c>
      <c r="E8" s="24">
        <v>1</v>
      </c>
      <c r="F8" s="24">
        <v>2</v>
      </c>
      <c r="G8" s="24">
        <v>3</v>
      </c>
      <c r="H8" s="24">
        <v>4</v>
      </c>
      <c r="I8" s="24">
        <v>5</v>
      </c>
      <c r="J8" s="24" t="s">
        <v>25</v>
      </c>
      <c r="K8" s="33" t="s">
        <v>70</v>
      </c>
    </row>
    <row r="9" spans="1:11" s="28" customFormat="1" ht="41.25" customHeight="1">
      <c r="A9" s="39">
        <v>4</v>
      </c>
      <c r="B9" s="19" t="s">
        <v>32</v>
      </c>
      <c r="C9" s="18" t="s">
        <v>21</v>
      </c>
      <c r="D9" s="30">
        <v>5</v>
      </c>
      <c r="E9" s="24">
        <v>1</v>
      </c>
      <c r="F9" s="24">
        <v>2</v>
      </c>
      <c r="G9" s="24">
        <v>3</v>
      </c>
      <c r="H9" s="24">
        <v>4</v>
      </c>
      <c r="I9" s="24">
        <v>5</v>
      </c>
      <c r="J9" s="24" t="s">
        <v>25</v>
      </c>
      <c r="K9" s="33" t="s">
        <v>71</v>
      </c>
    </row>
    <row r="10" spans="1:11" s="2" customFormat="1" ht="44.25" customHeight="1">
      <c r="A10" s="40">
        <v>5</v>
      </c>
      <c r="B10" s="6" t="s">
        <v>14</v>
      </c>
      <c r="C10" s="5" t="s">
        <v>35</v>
      </c>
      <c r="D10" s="33">
        <v>5</v>
      </c>
      <c r="E10" s="9">
        <v>1</v>
      </c>
      <c r="F10" s="9">
        <v>2</v>
      </c>
      <c r="G10" s="9">
        <v>3</v>
      </c>
      <c r="H10" s="9">
        <v>4</v>
      </c>
      <c r="I10" s="9">
        <v>5</v>
      </c>
      <c r="J10" s="9" t="s">
        <v>26</v>
      </c>
      <c r="K10" s="33" t="s">
        <v>72</v>
      </c>
    </row>
    <row r="11" spans="1:11" s="8" customFormat="1" ht="58.5">
      <c r="A11" s="5">
        <v>6</v>
      </c>
      <c r="B11" s="35" t="s">
        <v>42</v>
      </c>
      <c r="C11" s="5" t="s">
        <v>21</v>
      </c>
      <c r="D11" s="33">
        <v>5</v>
      </c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 t="s">
        <v>7</v>
      </c>
      <c r="K11" s="33" t="s">
        <v>74</v>
      </c>
    </row>
    <row r="12" spans="1:11" s="11" customFormat="1" ht="27" customHeight="1">
      <c r="A12" s="5">
        <v>7</v>
      </c>
      <c r="B12" s="6" t="s">
        <v>4</v>
      </c>
      <c r="C12" s="9" t="s">
        <v>35</v>
      </c>
      <c r="D12" s="33">
        <v>5</v>
      </c>
      <c r="E12" s="9">
        <v>1</v>
      </c>
      <c r="F12" s="9">
        <v>2</v>
      </c>
      <c r="G12" s="9">
        <v>3</v>
      </c>
      <c r="H12" s="9">
        <v>4</v>
      </c>
      <c r="I12" s="9">
        <v>5</v>
      </c>
      <c r="J12" s="9" t="s">
        <v>27</v>
      </c>
      <c r="K12" s="33" t="s">
        <v>78</v>
      </c>
    </row>
    <row r="13" spans="1:11" s="11" customFormat="1" ht="79.5" customHeight="1">
      <c r="A13" s="18">
        <v>8</v>
      </c>
      <c r="B13" s="19" t="s">
        <v>15</v>
      </c>
      <c r="C13" s="9" t="s">
        <v>35</v>
      </c>
      <c r="D13" s="30">
        <v>5</v>
      </c>
      <c r="E13" s="9">
        <v>1</v>
      </c>
      <c r="F13" s="9">
        <v>2</v>
      </c>
      <c r="G13" s="9">
        <v>3</v>
      </c>
      <c r="H13" s="9">
        <v>4</v>
      </c>
      <c r="I13" s="9">
        <v>5</v>
      </c>
      <c r="J13" s="9" t="s">
        <v>28</v>
      </c>
      <c r="K13" s="33" t="s">
        <v>75</v>
      </c>
    </row>
    <row r="14" spans="1:11" s="8" customFormat="1" ht="40.5" customHeight="1">
      <c r="A14" s="27">
        <v>9</v>
      </c>
      <c r="B14" s="6" t="s">
        <v>44</v>
      </c>
      <c r="C14" s="9" t="s">
        <v>35</v>
      </c>
      <c r="D14" s="30">
        <v>5</v>
      </c>
      <c r="E14" s="9">
        <v>1</v>
      </c>
      <c r="F14" s="9">
        <v>2</v>
      </c>
      <c r="G14" s="9">
        <v>3</v>
      </c>
      <c r="H14" s="9">
        <v>4</v>
      </c>
      <c r="I14" s="9">
        <v>5</v>
      </c>
      <c r="J14" s="23" t="s">
        <v>29</v>
      </c>
      <c r="K14" s="33" t="s">
        <v>77</v>
      </c>
    </row>
    <row r="15" spans="1:11" s="8" customFormat="1" ht="40.5" customHeight="1">
      <c r="A15" s="27">
        <v>10</v>
      </c>
      <c r="B15" s="6" t="s">
        <v>43</v>
      </c>
      <c r="C15" s="9" t="s">
        <v>35</v>
      </c>
      <c r="D15" s="30">
        <v>5</v>
      </c>
      <c r="E15" s="9">
        <v>1</v>
      </c>
      <c r="F15" s="9">
        <v>2</v>
      </c>
      <c r="G15" s="9">
        <v>3</v>
      </c>
      <c r="H15" s="9">
        <v>4</v>
      </c>
      <c r="I15" s="9">
        <v>5</v>
      </c>
      <c r="J15" s="23" t="s">
        <v>29</v>
      </c>
      <c r="K15" s="33" t="s">
        <v>78</v>
      </c>
    </row>
    <row r="16" spans="1:11" s="34" customFormat="1" ht="40.5" customHeight="1">
      <c r="A16" s="27">
        <v>11</v>
      </c>
      <c r="B16" s="6" t="s">
        <v>19</v>
      </c>
      <c r="C16" s="9" t="s">
        <v>35</v>
      </c>
      <c r="D16" s="33">
        <v>5</v>
      </c>
      <c r="E16" s="9">
        <v>1</v>
      </c>
      <c r="F16" s="9">
        <v>2</v>
      </c>
      <c r="G16" s="9">
        <v>3</v>
      </c>
      <c r="H16" s="9">
        <v>4</v>
      </c>
      <c r="I16" s="9">
        <v>5</v>
      </c>
      <c r="J16" s="23" t="s">
        <v>29</v>
      </c>
      <c r="K16" s="33" t="s">
        <v>79</v>
      </c>
    </row>
    <row r="17" spans="1:11" s="11" customFormat="1" ht="24" customHeight="1">
      <c r="A17" s="198" t="s">
        <v>17</v>
      </c>
      <c r="B17" s="199"/>
      <c r="C17" s="49"/>
      <c r="D17" s="50">
        <f>SUM(D18:D28)</f>
        <v>35</v>
      </c>
      <c r="E17" s="49"/>
      <c r="F17" s="49"/>
      <c r="G17" s="49"/>
      <c r="H17" s="49"/>
      <c r="I17" s="49"/>
      <c r="J17" s="51"/>
      <c r="K17" s="54"/>
    </row>
    <row r="18" spans="1:11" s="26" customFormat="1" ht="42.75" customHeight="1">
      <c r="A18" s="18">
        <v>12</v>
      </c>
      <c r="B18" s="29" t="s">
        <v>11</v>
      </c>
      <c r="C18" s="33" t="s">
        <v>35</v>
      </c>
      <c r="D18" s="30">
        <v>3</v>
      </c>
      <c r="E18" s="32">
        <v>1</v>
      </c>
      <c r="F18" s="24">
        <v>2</v>
      </c>
      <c r="G18" s="24">
        <v>3</v>
      </c>
      <c r="H18" s="24">
        <v>4</v>
      </c>
      <c r="I18" s="24">
        <v>5</v>
      </c>
      <c r="J18" s="24" t="s">
        <v>5</v>
      </c>
      <c r="K18" s="33" t="s">
        <v>80</v>
      </c>
    </row>
    <row r="19" spans="1:11" s="26" customFormat="1" ht="41.25" customHeight="1">
      <c r="A19" s="18">
        <v>13</v>
      </c>
      <c r="B19" s="19" t="s">
        <v>23</v>
      </c>
      <c r="C19" s="33" t="s">
        <v>35</v>
      </c>
      <c r="D19" s="30">
        <v>3</v>
      </c>
      <c r="E19" s="32">
        <v>1</v>
      </c>
      <c r="F19" s="24">
        <v>2</v>
      </c>
      <c r="G19" s="24">
        <v>3</v>
      </c>
      <c r="H19" s="24">
        <v>4</v>
      </c>
      <c r="I19" s="24">
        <v>5</v>
      </c>
      <c r="J19" s="24" t="s">
        <v>5</v>
      </c>
      <c r="K19" s="33" t="s">
        <v>80</v>
      </c>
    </row>
    <row r="20" spans="1:11" s="26" customFormat="1" ht="42" customHeight="1">
      <c r="A20" s="18">
        <v>14</v>
      </c>
      <c r="B20" s="41" t="s">
        <v>36</v>
      </c>
      <c r="C20" s="33" t="s">
        <v>35</v>
      </c>
      <c r="D20" s="30">
        <v>5</v>
      </c>
      <c r="E20" s="32">
        <v>1</v>
      </c>
      <c r="F20" s="24">
        <v>2</v>
      </c>
      <c r="G20" s="24">
        <v>3</v>
      </c>
      <c r="H20" s="24">
        <v>4</v>
      </c>
      <c r="I20" s="24">
        <v>5</v>
      </c>
      <c r="J20" s="24" t="s">
        <v>5</v>
      </c>
      <c r="K20" s="33" t="s">
        <v>80</v>
      </c>
    </row>
    <row r="21" spans="1:11" s="12" customFormat="1" ht="37.5">
      <c r="A21" s="5">
        <v>15</v>
      </c>
      <c r="B21" s="6" t="s">
        <v>9</v>
      </c>
      <c r="C21" s="42">
        <v>1</v>
      </c>
      <c r="D21" s="33">
        <v>3</v>
      </c>
      <c r="E21" s="23">
        <v>60</v>
      </c>
      <c r="F21" s="9">
        <v>70</v>
      </c>
      <c r="G21" s="9">
        <v>80</v>
      </c>
      <c r="H21" s="9">
        <v>90</v>
      </c>
      <c r="I21" s="9">
        <v>100</v>
      </c>
      <c r="J21" s="9" t="s">
        <v>6</v>
      </c>
      <c r="K21" s="33" t="s">
        <v>81</v>
      </c>
    </row>
    <row r="22" spans="1:11" s="11" customFormat="1" ht="37.5">
      <c r="A22" s="5">
        <v>16</v>
      </c>
      <c r="B22" s="21" t="s">
        <v>37</v>
      </c>
      <c r="C22" s="33" t="s">
        <v>35</v>
      </c>
      <c r="D22" s="33">
        <v>3</v>
      </c>
      <c r="E22" s="23">
        <v>1</v>
      </c>
      <c r="F22" s="9">
        <v>2</v>
      </c>
      <c r="G22" s="9">
        <v>3</v>
      </c>
      <c r="H22" s="9">
        <v>4</v>
      </c>
      <c r="I22" s="9">
        <v>5</v>
      </c>
      <c r="J22" s="9" t="s">
        <v>6</v>
      </c>
      <c r="K22" s="33" t="s">
        <v>81</v>
      </c>
    </row>
    <row r="23" spans="1:11" s="11" customFormat="1" ht="62.25" customHeight="1">
      <c r="A23" s="5">
        <v>17</v>
      </c>
      <c r="B23" s="10" t="s">
        <v>12</v>
      </c>
      <c r="C23" s="33" t="s">
        <v>35</v>
      </c>
      <c r="D23" s="33">
        <v>4</v>
      </c>
      <c r="E23" s="23">
        <v>1</v>
      </c>
      <c r="F23" s="9">
        <v>2</v>
      </c>
      <c r="G23" s="9">
        <v>3</v>
      </c>
      <c r="H23" s="9">
        <v>4</v>
      </c>
      <c r="I23" s="9">
        <v>5</v>
      </c>
      <c r="J23" s="9" t="s">
        <v>6</v>
      </c>
      <c r="K23" s="33" t="s">
        <v>81</v>
      </c>
    </row>
    <row r="24" spans="1:11" s="11" customFormat="1" ht="37.5">
      <c r="A24" s="5">
        <v>18</v>
      </c>
      <c r="B24" s="7" t="s">
        <v>18</v>
      </c>
      <c r="C24" s="33" t="s">
        <v>35</v>
      </c>
      <c r="D24" s="33">
        <v>3</v>
      </c>
      <c r="E24" s="23">
        <v>1</v>
      </c>
      <c r="F24" s="9">
        <v>2</v>
      </c>
      <c r="G24" s="9">
        <v>3</v>
      </c>
      <c r="H24" s="9">
        <v>4</v>
      </c>
      <c r="I24" s="9">
        <v>5</v>
      </c>
      <c r="J24" s="9" t="s">
        <v>29</v>
      </c>
      <c r="K24" s="33" t="s">
        <v>76</v>
      </c>
    </row>
    <row r="25" spans="1:11" s="25" customFormat="1" ht="59.25" customHeight="1">
      <c r="A25" s="18">
        <v>19</v>
      </c>
      <c r="B25" s="19" t="s">
        <v>40</v>
      </c>
      <c r="C25" s="33" t="s">
        <v>35</v>
      </c>
      <c r="D25" s="30">
        <v>2</v>
      </c>
      <c r="E25" s="32">
        <v>1</v>
      </c>
      <c r="F25" s="24">
        <v>2</v>
      </c>
      <c r="G25" s="24">
        <v>3</v>
      </c>
      <c r="H25" s="24">
        <v>4</v>
      </c>
      <c r="I25" s="24">
        <v>5</v>
      </c>
      <c r="J25" s="24" t="s">
        <v>28</v>
      </c>
      <c r="K25" s="33" t="s">
        <v>75</v>
      </c>
    </row>
    <row r="26" spans="1:11" s="11" customFormat="1" ht="37.5">
      <c r="A26" s="5">
        <v>20</v>
      </c>
      <c r="B26" s="43" t="s">
        <v>34</v>
      </c>
      <c r="C26" s="33" t="s">
        <v>35</v>
      </c>
      <c r="D26" s="33">
        <v>2</v>
      </c>
      <c r="E26" s="41"/>
      <c r="F26" s="9">
        <v>2</v>
      </c>
      <c r="G26" s="9">
        <v>3</v>
      </c>
      <c r="H26" s="9">
        <v>4</v>
      </c>
      <c r="I26" s="9">
        <v>5</v>
      </c>
      <c r="J26" s="9" t="s">
        <v>7</v>
      </c>
      <c r="K26" s="33" t="s">
        <v>69</v>
      </c>
    </row>
    <row r="27" spans="1:11" s="11" customFormat="1" ht="41.25" customHeight="1">
      <c r="A27" s="18">
        <v>21</v>
      </c>
      <c r="B27" s="6" t="s">
        <v>33</v>
      </c>
      <c r="C27" s="33" t="s">
        <v>21</v>
      </c>
      <c r="D27" s="33">
        <v>4</v>
      </c>
      <c r="E27" s="23">
        <v>1</v>
      </c>
      <c r="F27" s="9">
        <v>2</v>
      </c>
      <c r="G27" s="9">
        <v>3</v>
      </c>
      <c r="H27" s="9">
        <v>4</v>
      </c>
      <c r="I27" s="9">
        <v>5</v>
      </c>
      <c r="J27" s="9" t="s">
        <v>30</v>
      </c>
      <c r="K27" s="33" t="s">
        <v>82</v>
      </c>
    </row>
    <row r="28" spans="1:11" s="12" customFormat="1" ht="56.25">
      <c r="A28" s="5">
        <v>22</v>
      </c>
      <c r="B28" s="10" t="s">
        <v>13</v>
      </c>
      <c r="C28" s="33" t="s">
        <v>35</v>
      </c>
      <c r="D28" s="30">
        <v>3</v>
      </c>
      <c r="E28" s="23">
        <v>1</v>
      </c>
      <c r="F28" s="9">
        <v>2</v>
      </c>
      <c r="G28" s="9">
        <v>3</v>
      </c>
      <c r="H28" s="9">
        <v>4</v>
      </c>
      <c r="I28" s="9">
        <v>5</v>
      </c>
      <c r="J28" s="24" t="s">
        <v>31</v>
      </c>
      <c r="K28" s="33" t="s">
        <v>83</v>
      </c>
    </row>
    <row r="29" spans="1:11" s="17" customFormat="1" ht="18.75">
      <c r="A29" s="36"/>
      <c r="B29" s="37" t="s">
        <v>41</v>
      </c>
      <c r="C29" s="38"/>
      <c r="D29" s="38">
        <f>D5+D17</f>
        <v>100</v>
      </c>
      <c r="E29" s="38"/>
      <c r="F29" s="38"/>
      <c r="G29" s="38"/>
      <c r="H29" s="38"/>
      <c r="I29" s="38"/>
      <c r="J29" s="37"/>
      <c r="K29" s="94"/>
    </row>
    <row r="30" spans="1:11" s="48" customFormat="1" ht="18.75">
      <c r="A30" s="44"/>
      <c r="B30" s="45"/>
      <c r="C30" s="46"/>
      <c r="D30" s="47"/>
      <c r="E30" s="46"/>
      <c r="F30" s="46"/>
      <c r="G30" s="46"/>
      <c r="H30" s="46"/>
      <c r="I30" s="46"/>
      <c r="J30" s="45"/>
      <c r="K30" s="17"/>
    </row>
  </sheetData>
  <sheetProtection password="C65D" sheet="1"/>
  <mergeCells count="9">
    <mergeCell ref="A17:B17"/>
    <mergeCell ref="A1:J1"/>
    <mergeCell ref="A2:J2"/>
    <mergeCell ref="A3:A4"/>
    <mergeCell ref="B3:B4"/>
    <mergeCell ref="C3:C4"/>
    <mergeCell ref="D3:D4"/>
    <mergeCell ref="E3:I3"/>
    <mergeCell ref="J3:J4"/>
  </mergeCells>
  <printOptions/>
  <pageMargins left="0.3937007874015748" right="0.31496062992125984" top="0.3937007874015748" bottom="0.03937007874015748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2016-09-29T03:32:34Z</cp:lastPrinted>
  <dcterms:created xsi:type="dcterms:W3CDTF">2015-11-10T08:50:18Z</dcterms:created>
  <dcterms:modified xsi:type="dcterms:W3CDTF">2016-09-29T06:56:05Z</dcterms:modified>
  <cp:category/>
  <cp:version/>
  <cp:contentType/>
  <cp:contentStatus/>
</cp:coreProperties>
</file>