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15" yWindow="0" windowWidth="11040" windowHeight="6885" activeTab="3"/>
  </bookViews>
  <sheets>
    <sheet name="พื้นที่รอยต่อ (2)" sheetId="2" r:id="rId1"/>
    <sheet name="พื้นที่รอยต่อ" sheetId="1" r:id="rId2"/>
    <sheet name="pivot" sheetId="3" r:id="rId3"/>
    <sheet name="ตาราง" sheetId="5" r:id="rId4"/>
  </sheets>
  <definedNames>
    <definedName name="sss">#REF!</definedName>
  </definedNames>
  <calcPr calcId="144525"/>
  <pivotCaches>
    <pivotCache cacheId="3" r:id="rId5"/>
  </pivotCaches>
</workbook>
</file>

<file path=xl/calcChain.xml><?xml version="1.0" encoding="utf-8"?>
<calcChain xmlns="http://schemas.openxmlformats.org/spreadsheetml/2006/main">
  <c r="L20" i="5" l="1"/>
  <c r="K20" i="5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6" i="5"/>
  <c r="O20" i="5"/>
  <c r="N20" i="5"/>
  <c r="M20" i="5"/>
  <c r="J20" i="5"/>
  <c r="I20" i="5"/>
  <c r="H20" i="5"/>
  <c r="G20" i="5"/>
  <c r="F20" i="5"/>
  <c r="E20" i="5"/>
  <c r="D20" i="5"/>
  <c r="C20" i="5"/>
  <c r="B20" i="5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4" i="1"/>
  <c r="F148" i="2"/>
  <c r="F149" i="2" s="1"/>
  <c r="F150" i="2" s="1"/>
  <c r="F144" i="2"/>
  <c r="F145" i="2" s="1"/>
  <c r="F138" i="2"/>
  <c r="F139" i="2" s="1"/>
  <c r="F134" i="2"/>
  <c r="F135" i="2" s="1"/>
  <c r="F130" i="2"/>
  <c r="F125" i="2"/>
  <c r="F126" i="2" s="1"/>
  <c r="F122" i="2"/>
  <c r="F121" i="2"/>
  <c r="F117" i="2"/>
  <c r="F113" i="2"/>
  <c r="F110" i="2"/>
  <c r="F109" i="2"/>
  <c r="F105" i="2"/>
  <c r="F101" i="2"/>
  <c r="F102" i="2" s="1"/>
  <c r="F98" i="2"/>
  <c r="F90" i="2"/>
  <c r="F89" i="2"/>
  <c r="F86" i="2"/>
  <c r="F85" i="2"/>
  <c r="F83" i="2"/>
  <c r="F78" i="2"/>
  <c r="F79" i="2" s="1"/>
  <c r="F75" i="2"/>
  <c r="F71" i="2"/>
  <c r="F69" i="2"/>
  <c r="F64" i="2"/>
  <c r="F61" i="2"/>
  <c r="F57" i="2"/>
  <c r="F51" i="2"/>
  <c r="F65" i="2" s="1"/>
  <c r="F49" i="2"/>
  <c r="F45" i="2"/>
  <c r="F26" i="2"/>
  <c r="F27" i="2" s="1"/>
  <c r="F22" i="2"/>
  <c r="F12" i="2"/>
  <c r="F9" i="2"/>
  <c r="P20" i="5" l="1"/>
</calcChain>
</file>

<file path=xl/sharedStrings.xml><?xml version="1.0" encoding="utf-8"?>
<sst xmlns="http://schemas.openxmlformats.org/spreadsheetml/2006/main" count="1132" uniqueCount="267">
  <si>
    <t>จำนวนประชากร UC พื้นที่รอยต่ออำเภอ จังหวัดพระนครศรีอยุธยา</t>
  </si>
  <si>
    <t>ข้อมูลจากรายงานสำนักงานหลักประกันสุขภาพแห่งชาติ VR ณ เมษายน 2562</t>
  </si>
  <si>
    <t>HMAIN</t>
  </si>
  <si>
    <t>หน่วยบริการประจำ</t>
  </si>
  <si>
    <t>อำเภอ</t>
  </si>
  <si>
    <t>hsub</t>
  </si>
  <si>
    <t>หน่วยบริการปฐมภูมิ</t>
  </si>
  <si>
    <t>จำนวนประชากร</t>
  </si>
  <si>
    <t>10660</t>
  </si>
  <si>
    <t>รพ.พระนครศรีอยุธยา</t>
  </si>
  <si>
    <t>บางไทร</t>
  </si>
  <si>
    <t>01193</t>
  </si>
  <si>
    <t>สอ.ต.บ้านแป้ง</t>
  </si>
  <si>
    <t>01196</t>
  </si>
  <si>
    <t>สอ.ต.แคออก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</si>
  <si>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</si>
  <si>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</si>
  <si>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</si>
  <si>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</si>
  <si>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</si>
  <si>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</si>
  <si>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รวมอำเภอบางไทร</t>
  </si>
  <si>
    <t>บางบาล</t>
  </si>
  <si>
    <t>01216</t>
  </si>
  <si>
    <t>สอ.ต.ไทรน้อย</t>
  </si>
  <si>
    <t>01228</t>
  </si>
  <si>
    <t>สอ.ต.บ้านกุ่ม</t>
  </si>
  <si>
    <t>รวมอำเภอบางบาล</t>
  </si>
  <si>
    <t>บางปะอิน</t>
  </si>
  <si>
    <t>01232</t>
  </si>
  <si>
    <t>สอ.ต.บ้านกรด</t>
  </si>
  <si>
    <t>01233</t>
  </si>
  <si>
    <t>สอ.ขนอนเหนือ</t>
  </si>
  <si>
    <t>01236</t>
  </si>
  <si>
    <t>สอ.ต.บ้านหว้า</t>
  </si>
  <si>
    <t>01238</t>
  </si>
  <si>
    <t>สอ.ต.บางประแดง</t>
  </si>
  <si>
    <t>01239</t>
  </si>
  <si>
    <t>สอ.ต.สามเรือน</t>
  </si>
  <si>
    <t>01244</t>
  </si>
  <si>
    <t>สอ.ต.คุ้งลาน</t>
  </si>
  <si>
    <t>01246</t>
  </si>
  <si>
    <t>สอ.บ้านลานเท</t>
  </si>
  <si>
    <t>01248</t>
  </si>
  <si>
    <t>สอ.ต.ขนอนหลวง</t>
  </si>
  <si>
    <t>23782</t>
  </si>
  <si>
    <t>คลินิกชุมชนสามเรือน(ของรัฐบาล)</t>
  </si>
  <si>
    <t>รวมอำเภอบางปะอิน</t>
  </si>
  <si>
    <t>บางปะหัน</t>
  </si>
  <si>
    <t>01250</t>
  </si>
  <si>
    <t>สอ.ต.ขยาย</t>
  </si>
  <si>
    <t>01261</t>
  </si>
  <si>
    <t>สอ.ต.โพธิ์สามต้น</t>
  </si>
  <si>
    <t>01262</t>
  </si>
  <si>
    <t>สอ.ต.พุทเลา</t>
  </si>
  <si>
    <t>รวมอำเภอบางปะหัน</t>
  </si>
  <si>
    <t>รวมประชากร UC พื้นที่รอยต่อ อำเภอพระนครศรีอยุธยา</t>
  </si>
  <si>
    <t>10688</t>
  </si>
  <si>
    <t>รพ.เสนา</t>
  </si>
  <si>
    <t>01191</t>
  </si>
  <si>
    <t>สอ.ต.บางพลี</t>
  </si>
  <si>
    <t>01194</t>
  </si>
  <si>
    <t>สอ.ต.หน้าไม้</t>
  </si>
  <si>
    <t>01195</t>
  </si>
  <si>
    <t>สอ.ต.บางยี่โท</t>
  </si>
  <si>
    <t>01197</t>
  </si>
  <si>
    <t>สอ.ต.แคตก</t>
  </si>
  <si>
    <t>01198</t>
  </si>
  <si>
    <t>สอ.ต.ช่างเหล็ก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</si>
  <si>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</si>
  <si>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</si>
  <si>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</si>
  <si>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</si>
  <si>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</si>
  <si>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</si>
  <si>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</si>
  <si>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</si>
  <si>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</si>
  <si>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</si>
  <si>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</si>
  <si>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สอ.ต.บ้านเกาะ</t>
  </si>
  <si>
    <t>01213</t>
  </si>
  <si>
    <t>สอ.ต.โคกช้าง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</si>
  <si>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</si>
  <si>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</si>
  <si>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</si>
  <si>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</si>
  <si>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</si>
  <si>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</si>
  <si>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ผักไห่</t>
  </si>
  <si>
    <t>01269</t>
  </si>
  <si>
    <t>สอ.ต.ท่าดินแดง</t>
  </si>
  <si>
    <t>รวมอำเภอผักไห่</t>
  </si>
  <si>
    <t>ลาดบัวหลวง</t>
  </si>
  <si>
    <t>01287</t>
  </si>
  <si>
    <t>สอ.ต.หลักชัย</t>
  </si>
  <si>
    <t>01289</t>
  </si>
  <si>
    <t>สอ.พระยาบันลือ</t>
  </si>
  <si>
    <t>01291</t>
  </si>
  <si>
    <t>สอ.สิงหนาท 2 (วัดหนองปลาดุก)</t>
  </si>
  <si>
    <t>01292</t>
  </si>
  <si>
    <t>สอ.ต.คู้สลอด</t>
  </si>
  <si>
    <t>14915</t>
  </si>
  <si>
    <t>สอ.ต.ลาดบัวหลวง</t>
  </si>
  <si>
    <t>รวมอำเภอลาดบัวหลวง</t>
  </si>
  <si>
    <t>บางซ้าย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</si>
  <si>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</si>
  <si>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</si>
  <si>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</si>
  <si>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</si>
  <si>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</si>
  <si>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</si>
  <si>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รวมอำเภอบางซ้าย</t>
  </si>
  <si>
    <t>10768</t>
  </si>
  <si>
    <t>รพ.ท่าเรือ</t>
  </si>
  <si>
    <t>นครหลวง</t>
  </si>
  <si>
    <t>01180</t>
  </si>
  <si>
    <t>สอ.ต.ท่าช้าง</t>
  </si>
  <si>
    <t>01189</t>
  </si>
  <si>
    <t>สอ.ต.สามไถ</t>
  </si>
  <si>
    <t>รวมอำเภอนครหลวง</t>
  </si>
  <si>
    <t>รวมประชากร UC พื้นที่รอยต่ออำเภอเสนา</t>
  </si>
  <si>
    <t>10769</t>
  </si>
  <si>
    <t>รพ.สมเด็จพระสังฆราช(นครหลวง)</t>
  </si>
  <si>
    <t>พระนครศรีอยุธยา</t>
  </si>
  <si>
    <t>01158</t>
  </si>
  <si>
    <t>สอ.ต.หันตรา</t>
  </si>
  <si>
    <t>01161</t>
  </si>
  <si>
    <t>รวมอำเภอพระนครศรีอยุธยา</t>
  </si>
  <si>
    <t>ท่าเรือ</t>
  </si>
  <si>
    <t>01176</t>
  </si>
  <si>
    <t>สอ.ต.ปากท่า</t>
  </si>
  <si>
    <t>รวมอำเภอท่าเรือ</t>
  </si>
  <si>
    <t>01251</t>
  </si>
  <si>
    <t>สอ.ต.บางเดื่อ</t>
  </si>
  <si>
    <t>อุทัย</t>
  </si>
  <si>
    <t>01337</t>
  </si>
  <si>
    <t>สอ.ต.ข้าวเม่า</t>
  </si>
  <si>
    <t>01338</t>
  </si>
  <si>
    <t>สอ.บ้านหนองคัดเค้า</t>
  </si>
  <si>
    <t>รวมอำเภออุทัย</t>
  </si>
  <si>
    <t>รวมประชากร UC พื้นที่รอบต่ออำเภอนครหลวง</t>
  </si>
  <si>
    <t>10770</t>
  </si>
  <si>
    <t>รพ.บางไทร</t>
  </si>
  <si>
    <t>รวมประชากร UC พื้นที่รอยต่ออำเภอบางไทร</t>
  </si>
  <si>
    <t>10771</t>
  </si>
  <si>
    <t>รพ.บางบาล</t>
  </si>
  <si>
    <t>01165</t>
  </si>
  <si>
    <t>สอ.ต.บ้านป้อม</t>
  </si>
  <si>
    <t>รวมประชากร UC พื้นที่รอยต่ออำเภอบางบาล</t>
  </si>
  <si>
    <t>10772</t>
  </si>
  <si>
    <t>รพ.บางปะอิน</t>
  </si>
  <si>
    <t>01192</t>
  </si>
  <si>
    <t>สอ.ต.สนามไชย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</si>
  <si>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</si>
  <si>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</si>
  <si>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</si>
  <si>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</si>
  <si>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</si>
  <si>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</si>
  <si>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</si>
  <si>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</si>
  <si>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</si>
  <si>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สอ.ต.เชียงรากน้อย</t>
  </si>
  <si>
    <t>วังน้อย</t>
  </si>
  <si>
    <t>01296</t>
  </si>
  <si>
    <t>สอ.ต.บ่อตาโล่</t>
  </si>
  <si>
    <t>01299</t>
  </si>
  <si>
    <t>สอ.ต.พยอม</t>
  </si>
  <si>
    <t>รวมอำเภอวังน้อย</t>
  </si>
  <si>
    <t>รวมประชากร UC พื้นที่รอยต่ออำเภอบางปะอิน</t>
  </si>
  <si>
    <t>10773</t>
  </si>
  <si>
    <t>รพ.บางปะหัน</t>
  </si>
  <si>
    <t>01160</t>
  </si>
  <si>
    <t>สอ.ต.บ้านใหม่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</si>
  <si>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</si>
  <si>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</si>
  <si>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</si>
  <si>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</si>
  <si>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</si>
  <si>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</si>
  <si>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รวมประชากร UC พื้นที่รอยต่ออำเภอบางปะหัน</t>
  </si>
  <si>
    <t>10775</t>
  </si>
  <si>
    <t>รพ.ภาชี</t>
  </si>
  <si>
    <t>01177</t>
  </si>
  <si>
    <t>สอ.ต.หนองขนาก</t>
  </si>
  <si>
    <t>01182</t>
  </si>
  <si>
    <t>สอ.ต.บ้านชุ้ง</t>
  </si>
  <si>
    <t>01187</t>
  </si>
  <si>
    <t>สอ.ต.หนองปลิง</t>
  </si>
  <si>
    <t>01188</t>
  </si>
  <si>
    <t>สอ.ต.คลองสะแก</t>
  </si>
  <si>
    <t>01332</t>
  </si>
  <si>
    <t>สอ.ต.หนองไม้ซุง</t>
  </si>
  <si>
    <t>01333</t>
  </si>
  <si>
    <t>สอ.ต.เสนา</t>
  </si>
  <si>
    <t>01335</t>
  </si>
  <si>
    <t>สอ.ต.โพสาวหาญ</t>
  </si>
  <si>
    <t>รวมประชากร UC พื้นที่รอยต่ออำเภอภาชี</t>
  </si>
  <si>
    <t>10776</t>
  </si>
  <si>
    <t>รพ.ลาดบัวหลวง</t>
  </si>
  <si>
    <t>01325</t>
  </si>
  <si>
    <t>สอ.ต.เทพมงคล</t>
  </si>
  <si>
    <t>รวมประชากร UC พื้นที่รอยต่ออำเภอลาดบัวหลวง</t>
  </si>
  <si>
    <t>10777</t>
  </si>
  <si>
    <t>รพ.วังน้อย</t>
  </si>
  <si>
    <t>01230</t>
  </si>
  <si>
    <t>01329</t>
  </si>
  <si>
    <t>สอ.ต.บ้านช้าง</t>
  </si>
  <si>
    <t>01334</t>
  </si>
  <si>
    <t>สอ.ต.หนองน้ำส้ม</t>
  </si>
  <si>
    <t>รวมประชากร UC พื้นที่รอยต่ออำเภอวังน้อย</t>
  </si>
  <si>
    <t>10779</t>
  </si>
  <si>
    <t>รพ.อุทัย</t>
  </si>
  <si>
    <t>ภาชี</t>
  </si>
  <si>
    <t>01285</t>
  </si>
  <si>
    <t>สอ.ต.กระจิว</t>
  </si>
  <si>
    <t>รวมอำเภอภาชี</t>
  </si>
  <si>
    <t>รวมประชากร UC พื้นที่รอยต่ออำเภออุทัย</t>
  </si>
  <si>
    <t>10780</t>
  </si>
  <si>
    <t>รพ.มหาราช</t>
  </si>
  <si>
    <t>01253</t>
  </si>
  <si>
    <t>สอ.ต.ทางกลาง</t>
  </si>
  <si>
    <t>01255</t>
  </si>
  <si>
    <t>สอ.ต.หันสัง</t>
  </si>
  <si>
    <t>01263</t>
  </si>
  <si>
    <t>สอ.ต.ตาลเอน</t>
  </si>
  <si>
    <t>รวมประชกร UC พื้นที่รอยต่ออำเภอมหาราช</t>
  </si>
  <si>
    <t>10781</t>
  </si>
  <si>
    <t>รพ.บ้านแพรก</t>
  </si>
  <si>
    <t>มหาราช</t>
  </si>
  <si>
    <t>01344</t>
  </si>
  <si>
    <t>สอ.ต.โรงช้าง</t>
  </si>
  <si>
    <t>รวมอำเภอมหาราช</t>
  </si>
  <si>
    <t>รวมประชากร UC พื้นที่รอยต่ออำเภอบ้านแพรก</t>
  </si>
  <si>
    <t>ป้ายชื่อแถว</t>
  </si>
  <si>
    <t>ผลรวมทั้งหมด</t>
  </si>
  <si>
    <t>ป้ายชื่อคอลัมน์</t>
  </si>
  <si>
    <t>หน่วยบริการประจำโอนเงิน 150/บัตร</t>
  </si>
  <si>
    <t>CUP รับโอนเงิน</t>
  </si>
  <si>
    <t>รวมเงินโอน</t>
  </si>
  <si>
    <t>รพ.ที่ต้องจ่ายเงิน</t>
  </si>
  <si>
    <t>สรุปจำนวนเงินที่ต้องจ่าย</t>
  </si>
  <si>
    <t>วันที่โอน</t>
  </si>
  <si>
    <t>อำเภอได้รับเงิน</t>
  </si>
  <si>
    <t>หมายเหตุ</t>
  </si>
  <si>
    <t>1.ประชากรจากข้อมูล VR  สปสช. ณ เมษายน 2562</t>
  </si>
  <si>
    <t>2. ใช้ในการตามจ่ายปี 2563 ข้อมูล ณ   ธันวาคม 2562</t>
  </si>
  <si>
    <t>รายละเอียดการตามจ่ายพื้นที่เขตรอยต่อ ประจำปีงบประมาณ 2562</t>
  </si>
  <si>
    <t>ผลรวม ของ จำนวนประชากร</t>
  </si>
  <si>
    <t>รอยต่อ 62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</si>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</sst>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[$-107041E]d\ mmm\ yy;@"/>
  </numFmts>
  <fonts count="9" x14ac:knownFonts="1">
    <font>
      <sz val="10"/>
      <name val="MS Sans Serif"/>
      <family val="2"/>
      <charset val="22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72"/>
      <name val="TH SarabunPSK"/>
      <family val="2"/>
    </font>
    <font>
      <b/>
      <sz val="14"/>
      <name val="TH SarabunPSK"/>
      <family val="2"/>
    </font>
    <font>
      <b/>
      <sz val="14"/>
      <color indexed="72"/>
      <name val="TH SarabunPSK"/>
      <family val="2"/>
    </font>
    <font>
      <sz val="10"/>
      <color indexed="72"/>
      <name val="MS Sans Serif"/>
      <family val="2"/>
      <charset val="222"/>
    </font>
    <font>
      <sz val="16"/>
      <name val="Angsana New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01">
    <xf numFmtId="0" fontId="0" fillId="0" borderId="0" xfId="0"/>
    <xf numFmtId="0" fontId="2" fillId="0" borderId="0" xfId="0" applyFont="1"/>
    <xf numFmtId="0" fontId="2" fillId="3" borderId="0" xfId="0" quotePrefix="1" applyNumberFormat="1" applyFont="1" applyFill="1"/>
    <xf numFmtId="187" fontId="2" fillId="3" borderId="0" xfId="1" quotePrefix="1" applyNumberFormat="1" applyFont="1" applyFill="1"/>
    <xf numFmtId="0" fontId="2" fillId="4" borderId="0" xfId="0" quotePrefix="1" applyNumberFormat="1" applyFont="1" applyFill="1"/>
    <xf numFmtId="0" fontId="2" fillId="5" borderId="0" xfId="0" quotePrefix="1" applyNumberFormat="1" applyFont="1" applyFill="1"/>
    <xf numFmtId="187" fontId="2" fillId="5" borderId="0" xfId="1" quotePrefix="1" applyNumberFormat="1" applyFont="1" applyFill="1"/>
    <xf numFmtId="187" fontId="3" fillId="5" borderId="1" xfId="1" quotePrefix="1" applyNumberFormat="1" applyFont="1" applyFill="1" applyBorder="1"/>
    <xf numFmtId="0" fontId="2" fillId="6" borderId="0" xfId="0" quotePrefix="1" applyNumberFormat="1" applyFont="1" applyFill="1"/>
    <xf numFmtId="187" fontId="2" fillId="6" borderId="0" xfId="1" quotePrefix="1" applyNumberFormat="1" applyFont="1" applyFill="1"/>
    <xf numFmtId="187" fontId="3" fillId="6" borderId="1" xfId="1" quotePrefix="1" applyNumberFormat="1" applyFont="1" applyFill="1" applyBorder="1"/>
    <xf numFmtId="187" fontId="2" fillId="5" borderId="1" xfId="1" quotePrefix="1" applyNumberFormat="1" applyFont="1" applyFill="1" applyBorder="1"/>
    <xf numFmtId="0" fontId="2" fillId="4" borderId="0" xfId="0" applyFont="1" applyFill="1"/>
    <xf numFmtId="187" fontId="2" fillId="6" borderId="1" xfId="1" applyNumberFormat="1" applyFont="1" applyFill="1" applyBorder="1"/>
    <xf numFmtId="0" fontId="2" fillId="4" borderId="1" xfId="0" quotePrefix="1" applyNumberFormat="1" applyFont="1" applyFill="1" applyBorder="1"/>
    <xf numFmtId="187" fontId="3" fillId="4" borderId="1" xfId="1" quotePrefix="1" applyNumberFormat="1" applyFont="1" applyFill="1" applyBorder="1"/>
    <xf numFmtId="0" fontId="2" fillId="7" borderId="0" xfId="0" quotePrefix="1" applyNumberFormat="1" applyFont="1" applyFill="1"/>
    <xf numFmtId="0" fontId="2" fillId="8" borderId="0" xfId="0" applyFont="1" applyFill="1"/>
    <xf numFmtId="0" fontId="2" fillId="8" borderId="0" xfId="0" quotePrefix="1" applyNumberFormat="1" applyFont="1" applyFill="1"/>
    <xf numFmtId="187" fontId="2" fillId="8" borderId="0" xfId="1" quotePrefix="1" applyNumberFormat="1" applyFont="1" applyFill="1"/>
    <xf numFmtId="187" fontId="3" fillId="8" borderId="1" xfId="1" quotePrefix="1" applyNumberFormat="1" applyFont="1" applyFill="1" applyBorder="1"/>
    <xf numFmtId="0" fontId="2" fillId="9" borderId="0" xfId="0" quotePrefix="1" applyNumberFormat="1" applyFont="1" applyFill="1"/>
    <xf numFmtId="187" fontId="2" fillId="9" borderId="0" xfId="1" quotePrefix="1" applyNumberFormat="1" applyFont="1" applyFill="1"/>
    <xf numFmtId="187" fontId="3" fillId="9" borderId="1" xfId="1" quotePrefix="1" applyNumberFormat="1" applyFont="1" applyFill="1" applyBorder="1"/>
    <xf numFmtId="0" fontId="2" fillId="7" borderId="0" xfId="0" applyFont="1" applyFill="1"/>
    <xf numFmtId="187" fontId="3" fillId="8" borderId="1" xfId="1" applyNumberFormat="1" applyFont="1" applyFill="1" applyBorder="1"/>
    <xf numFmtId="187" fontId="2" fillId="9" borderId="2" xfId="1" quotePrefix="1" applyNumberFormat="1" applyFont="1" applyFill="1" applyBorder="1"/>
    <xf numFmtId="187" fontId="3" fillId="7" borderId="1" xfId="1" quotePrefix="1" applyNumberFormat="1" applyFont="1" applyFill="1" applyBorder="1"/>
    <xf numFmtId="0" fontId="2" fillId="10" borderId="0" xfId="0" quotePrefix="1" applyNumberFormat="1" applyFont="1" applyFill="1"/>
    <xf numFmtId="187" fontId="2" fillId="10" borderId="0" xfId="1" quotePrefix="1" applyNumberFormat="1" applyFont="1" applyFill="1"/>
    <xf numFmtId="187" fontId="3" fillId="10" borderId="1" xfId="1" quotePrefix="1" applyNumberFormat="1" applyFont="1" applyFill="1" applyBorder="1"/>
    <xf numFmtId="0" fontId="3" fillId="4" borderId="1" xfId="0" quotePrefix="1" applyNumberFormat="1" applyFont="1" applyFill="1" applyBorder="1"/>
    <xf numFmtId="0" fontId="3" fillId="7" borderId="1" xfId="0" quotePrefix="1" applyNumberFormat="1" applyFont="1" applyFill="1" applyBorder="1"/>
    <xf numFmtId="187" fontId="3" fillId="5" borderId="2" xfId="1" quotePrefix="1" applyNumberFormat="1" applyFont="1" applyFill="1" applyBorder="1"/>
    <xf numFmtId="0" fontId="2" fillId="9" borderId="0" xfId="0" applyFont="1" applyFill="1"/>
    <xf numFmtId="187" fontId="3" fillId="8" borderId="2" xfId="1" quotePrefix="1" applyNumberFormat="1" applyFont="1" applyFill="1" applyBorder="1"/>
    <xf numFmtId="0" fontId="2" fillId="6" borderId="0" xfId="0" quotePrefix="1" applyNumberFormat="1" applyFont="1" applyFill="1" applyBorder="1"/>
    <xf numFmtId="187" fontId="2" fillId="6" borderId="0" xfId="1" quotePrefix="1" applyNumberFormat="1" applyFont="1" applyFill="1" applyBorder="1"/>
    <xf numFmtId="187" fontId="3" fillId="10" borderId="2" xfId="1" quotePrefix="1" applyNumberFormat="1" applyFont="1" applyFill="1" applyBorder="1"/>
    <xf numFmtId="187" fontId="3" fillId="9" borderId="2" xfId="1" quotePrefix="1" applyNumberFormat="1" applyFont="1" applyFill="1" applyBorder="1"/>
    <xf numFmtId="187" fontId="3" fillId="10" borderId="1" xfId="1" applyNumberFormat="1" applyFont="1" applyFill="1" applyBorder="1"/>
    <xf numFmtId="187" fontId="2" fillId="4" borderId="0" xfId="1" applyNumberFormat="1" applyFont="1" applyFill="1"/>
    <xf numFmtId="0" fontId="3" fillId="4" borderId="1" xfId="0" applyFont="1" applyFill="1" applyBorder="1"/>
    <xf numFmtId="187" fontId="3" fillId="4" borderId="1" xfId="1" applyNumberFormat="1" applyFont="1" applyFill="1" applyBorder="1"/>
    <xf numFmtId="187" fontId="2" fillId="0" borderId="0" xfId="1" applyNumberFormat="1" applyFont="1"/>
    <xf numFmtId="43" fontId="4" fillId="0" borderId="3" xfId="1" applyFont="1" applyFill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/>
    </xf>
    <xf numFmtId="43" fontId="2" fillId="0" borderId="0" xfId="1" applyFont="1"/>
    <xf numFmtId="0" fontId="3" fillId="0" borderId="0" xfId="0" applyFont="1"/>
    <xf numFmtId="0" fontId="8" fillId="0" borderId="0" xfId="0" applyFont="1"/>
    <xf numFmtId="0" fontId="8" fillId="0" borderId="0" xfId="0" pivotButton="1" applyFont="1"/>
    <xf numFmtId="0" fontId="8" fillId="0" borderId="0" xfId="0" applyFont="1" applyAlignment="1">
      <alignment horizontal="left"/>
    </xf>
    <xf numFmtId="43" fontId="8" fillId="0" borderId="0" xfId="0" applyNumberFormat="1" applyFont="1"/>
    <xf numFmtId="0" fontId="3" fillId="0" borderId="4" xfId="0" applyFont="1" applyBorder="1" applyAlignment="1">
      <alignment vertical="center" wrapText="1"/>
    </xf>
    <xf numFmtId="188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188" fontId="3" fillId="0" borderId="5" xfId="0" applyNumberFormat="1" applyFont="1" applyBorder="1" applyAlignment="1">
      <alignment horizontal="center" vertical="center"/>
    </xf>
    <xf numFmtId="188" fontId="3" fillId="0" borderId="3" xfId="0" applyNumberFormat="1" applyFont="1" applyFill="1" applyBorder="1"/>
    <xf numFmtId="189" fontId="3" fillId="0" borderId="3" xfId="0" applyNumberFormat="1" applyFont="1" applyFill="1" applyBorder="1"/>
    <xf numFmtId="189" fontId="3" fillId="0" borderId="3" xfId="0" applyNumberFormat="1" applyFont="1" applyBorder="1"/>
    <xf numFmtId="188" fontId="3" fillId="0" borderId="0" xfId="0" applyNumberFormat="1" applyFont="1"/>
    <xf numFmtId="0" fontId="3" fillId="0" borderId="6" xfId="0" applyFont="1" applyBorder="1"/>
    <xf numFmtId="0" fontId="3" fillId="0" borderId="8" xfId="0" applyFont="1" applyBorder="1"/>
    <xf numFmtId="41" fontId="3" fillId="0" borderId="5" xfId="0" applyNumberFormat="1" applyFont="1" applyFill="1" applyBorder="1"/>
    <xf numFmtId="41" fontId="3" fillId="0" borderId="5" xfId="1" applyNumberFormat="1" applyFont="1" applyFill="1" applyBorder="1"/>
    <xf numFmtId="41" fontId="3" fillId="0" borderId="9" xfId="0" applyNumberFormat="1" applyFont="1" applyFill="1" applyBorder="1"/>
    <xf numFmtId="0" fontId="3" fillId="0" borderId="10" xfId="0" applyFont="1" applyBorder="1"/>
    <xf numFmtId="43" fontId="3" fillId="0" borderId="7" xfId="1" applyFont="1" applyFill="1" applyBorder="1"/>
    <xf numFmtId="43" fontId="3" fillId="0" borderId="11" xfId="1" applyFont="1" applyBorder="1"/>
    <xf numFmtId="43" fontId="3" fillId="0" borderId="3" xfId="1" applyFont="1" applyFill="1" applyBorder="1"/>
    <xf numFmtId="43" fontId="3" fillId="0" borderId="4" xfId="1" applyFont="1" applyBorder="1"/>
    <xf numFmtId="0" fontId="3" fillId="0" borderId="6" xfId="0" applyFont="1" applyBorder="1" applyAlignment="1">
      <alignment shrinkToFit="1"/>
    </xf>
    <xf numFmtId="43" fontId="3" fillId="11" borderId="3" xfId="1" applyFont="1" applyFill="1" applyBorder="1"/>
    <xf numFmtId="0" fontId="3" fillId="0" borderId="3" xfId="0" applyFont="1" applyBorder="1"/>
    <xf numFmtId="15" fontId="3" fillId="11" borderId="3" xfId="0" applyNumberFormat="1" applyFont="1" applyFill="1" applyBorder="1"/>
    <xf numFmtId="0" fontId="3" fillId="7" borderId="1" xfId="0" quotePrefix="1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8" borderId="1" xfId="0" quotePrefix="1" applyNumberFormat="1" applyFont="1" applyFill="1" applyBorder="1" applyAlignment="1">
      <alignment horizontal="center"/>
    </xf>
    <xf numFmtId="0" fontId="3" fillId="9" borderId="2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0" fontId="3" fillId="4" borderId="1" xfId="0" quotePrefix="1" applyNumberFormat="1" applyFont="1" applyFill="1" applyBorder="1" applyAlignment="1">
      <alignment horizontal="center"/>
    </xf>
    <xf numFmtId="0" fontId="3" fillId="9" borderId="1" xfId="0" quotePrefix="1" applyNumberFormat="1" applyFont="1" applyFill="1" applyBorder="1" applyAlignment="1">
      <alignment horizontal="center"/>
    </xf>
    <xf numFmtId="0" fontId="3" fillId="8" borderId="2" xfId="0" quotePrefix="1" applyNumberFormat="1" applyFont="1" applyFill="1" applyBorder="1" applyAlignment="1">
      <alignment horizontal="center"/>
    </xf>
    <xf numFmtId="0" fontId="3" fillId="6" borderId="1" xfId="0" quotePrefix="1" applyNumberFormat="1" applyFont="1" applyFill="1" applyBorder="1" applyAlignment="1">
      <alignment horizontal="center"/>
    </xf>
    <xf numFmtId="0" fontId="3" fillId="10" borderId="2" xfId="0" quotePrefix="1" applyNumberFormat="1" applyFont="1" applyFill="1" applyBorder="1" applyAlignment="1">
      <alignment horizontal="center"/>
    </xf>
    <xf numFmtId="0" fontId="2" fillId="9" borderId="2" xfId="0" quotePrefix="1" applyNumberFormat="1" applyFont="1" applyFill="1" applyBorder="1" applyAlignment="1">
      <alignment horizontal="center"/>
    </xf>
    <xf numFmtId="0" fontId="3" fillId="10" borderId="1" xfId="0" quotePrefix="1" applyNumberFormat="1" applyFont="1" applyFill="1" applyBorder="1" applyAlignment="1">
      <alignment horizontal="center"/>
    </xf>
    <xf numFmtId="0" fontId="2" fillId="10" borderId="0" xfId="0" quotePrefix="1" applyNumberFormat="1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1" xfId="0" quotePrefix="1" applyNumberFormat="1" applyFont="1" applyFill="1" applyBorder="1" applyAlignment="1">
      <alignment horizontal="center"/>
    </xf>
    <xf numFmtId="0" fontId="2" fillId="6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quotePrefix="1" applyNumberFormat="1" applyFont="1" applyFill="1" applyBorder="1" applyAlignment="1">
      <alignment horizontal="center"/>
    </xf>
    <xf numFmtId="43" fontId="3" fillId="0" borderId="4" xfId="1" applyFont="1" applyBorder="1" applyAlignment="1">
      <alignment horizontal="center" vertical="center" shrinkToFit="1"/>
    </xf>
    <xf numFmtId="43" fontId="3" fillId="0" borderId="5" xfId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Normal 2" xfId="2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6"/>
      </font>
    </dxf>
    <dxf>
      <font>
        <name val="Angsana New"/>
        <scheme val="none"/>
      </font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21166</xdr:rowOff>
    </xdr:from>
    <xdr:to>
      <xdr:col>1</xdr:col>
      <xdr:colOff>10583</xdr:colOff>
      <xdr:row>3</xdr:row>
      <xdr:rowOff>243417</xdr:rowOff>
    </xdr:to>
    <xdr:cxnSp macro="">
      <xdr:nvCxnSpPr>
        <xdr:cNvPr id="2" name="ตัวเชื่อมต่อตรง 1"/>
        <xdr:cNvCxnSpPr/>
      </xdr:nvCxnSpPr>
      <xdr:spPr>
        <a:xfrm flipV="1">
          <a:off x="0" y="554566"/>
          <a:ext cx="2134658" cy="4889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" refreshedDate="43815.608413310183" createdVersion="4" refreshedVersion="4" minRefreshableVersion="3" recordCount="91">
  <cacheSource type="worksheet">
    <worksheetSource ref="A3:G94" sheet="พื้นที่รอยต่อ"/>
  </cacheSource>
  <cacheFields count="7">
    <cacheField name="HMAIN" numFmtId="0">
      <sharedItems/>
    </cacheField>
    <cacheField name="หน่วยบริการประจำ" numFmtId="0">
      <sharedItems count="14">
        <s v="รพ.พระนครศรีอยุธยา"/>
        <s v="รพ.เสนา"/>
        <s v="รพ.ท่าเรือ"/>
        <s v="รพ.สมเด็จพระสังฆราช(นครหลวง)"/>
        <s v="รพ.บางไทร"/>
        <s v="รพ.บางบาล"/>
        <s v="รพ.บางปะอิน"/>
        <s v="รพ.บางปะหัน"/>
        <s v="รพ.ภาชี"/>
        <s v="รพ.ลาดบัวหลวง"/>
        <s v="รพ.วังน้อย"/>
        <s v="รพ.อุทัย"/>
        <s v="รพ.มหาราช"/>
        <s v="รพ.บ้านแพรก"/>
      </sharedItems>
    </cacheField>
    <cacheField name="อำเภอ" numFmtId="0">
      <sharedItems count="14">
        <s v="บางไทร"/>
        <s v="บางบาล"/>
        <s v="บางปะอิน"/>
        <s v="บางปะหัน"/>
        <s v="ผักไห่"/>
        <s v="ลาดบัวหลวง"/>
        <s v="บางซ้าย"/>
        <s v="นครหลวง"/>
        <s v="พระนครศรีอยุธยา"/>
        <s v="ท่าเรือ"/>
        <s v="อุทัย"/>
        <s v="วังน้อย"/>
        <s v="ภาชี"/>
        <s v="มหาราช"/>
      </sharedItems>
    </cacheField>
    <cacheField name="hsub" numFmtId="0">
      <sharedItems/>
    </cacheField>
    <cacheField name="หน่วยบริการปฐมภูมิ" numFmtId="0">
      <sharedItems/>
    </cacheField>
    <cacheField name="จำนวนประชากร" numFmtId="187">
      <sharedItems containsSemiMixedTypes="0" containsString="0" containsNumber="1" containsInteger="1" minValue="1" maxValue="3084"/>
    </cacheField>
    <cacheField name="หน่วยบริการประจำโอนเงิน 150/บัตร" numFmtId="43">
      <sharedItems containsSemiMixedTypes="0" containsString="0" containsNumber="1" containsInteger="1" minValue="150" maxValue="462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s v="10660"/>
    <x v="0"/>
    <x v="0"/>
    <s v="01193"/>
    <s v="สอ.ต.บ้านแป้ง"/>
    <n v="3"/>
    <n v="450"/>
  </r>
  <r>
    <s v="10660"/>
    <x v="0"/>
    <x v="0"/>
    <s v="01196"/>
    <s v="สอ.ต.แคออก"/>
    <n v="16"/>
    <n v="2400"/>
  </r>
  <r>
    <s v="10660"/>
    <x v="0"/>
    <x v="0"/>
    <s v="01199"/>
    <s v="สอ.ต.กระแชง"/>
    <n v="159"/>
    <n v="23850"/>
  </r>
  <r>
    <s v="10660"/>
    <x v="0"/>
    <x v="0"/>
    <s v="01200"/>
    <s v="สอ.ต.บ้านกลึง"/>
    <n v="614"/>
    <n v="92100"/>
  </r>
  <r>
    <s v="10660"/>
    <x v="0"/>
    <x v="0"/>
    <s v="01201"/>
    <s v="สอ.ต.ช้างน้อย"/>
    <n v="58"/>
    <n v="8700"/>
  </r>
  <r>
    <s v="10660"/>
    <x v="0"/>
    <x v="1"/>
    <s v="01216"/>
    <s v="สอ.ต.ไทรน้อย"/>
    <n v="222"/>
    <n v="33300"/>
  </r>
  <r>
    <s v="10660"/>
    <x v="0"/>
    <x v="1"/>
    <s v="01228"/>
    <s v="สอ.ต.บ้านกุ่ม"/>
    <n v="1681"/>
    <n v="252150"/>
  </r>
  <r>
    <s v="10660"/>
    <x v="0"/>
    <x v="2"/>
    <s v="01232"/>
    <s v="สอ.ต.บ้านกรด"/>
    <n v="1830"/>
    <n v="274500"/>
  </r>
  <r>
    <s v="10660"/>
    <x v="0"/>
    <x v="2"/>
    <s v="01233"/>
    <s v="สอ.ขนอนเหนือ"/>
    <n v="436"/>
    <n v="65400"/>
  </r>
  <r>
    <s v="10660"/>
    <x v="0"/>
    <x v="2"/>
    <s v="01236"/>
    <s v="สอ.ต.บ้านหว้า"/>
    <n v="142"/>
    <n v="21300"/>
  </r>
  <r>
    <s v="10660"/>
    <x v="0"/>
    <x v="2"/>
    <s v="01238"/>
    <s v="สอ.ต.บางประแดง"/>
    <n v="841"/>
    <n v="126150"/>
  </r>
  <r>
    <s v="10660"/>
    <x v="0"/>
    <x v="2"/>
    <s v="01239"/>
    <s v="สอ.ต.สามเรือน"/>
    <n v="908"/>
    <n v="136200"/>
  </r>
  <r>
    <s v="10660"/>
    <x v="0"/>
    <x v="2"/>
    <s v="01244"/>
    <s v="สอ.ต.คุ้งลาน"/>
    <n v="617"/>
    <n v="92550"/>
  </r>
  <r>
    <s v="10660"/>
    <x v="0"/>
    <x v="2"/>
    <s v="01246"/>
    <s v="สอ.บ้านลานเท"/>
    <n v="3084"/>
    <n v="462600"/>
  </r>
  <r>
    <s v="10660"/>
    <x v="0"/>
    <x v="2"/>
    <s v="01248"/>
    <s v="สอ.ต.ขนอนหลวง"/>
    <n v="81"/>
    <n v="12150"/>
  </r>
  <r>
    <s v="10660"/>
    <x v="0"/>
    <x v="2"/>
    <s v="23782"/>
    <s v="คลินิกชุมชนสามเรือน(ของรัฐบาล)"/>
    <n v="1377"/>
    <n v="206550"/>
  </r>
  <r>
    <s v="10660"/>
    <x v="0"/>
    <x v="3"/>
    <s v="01250"/>
    <s v="สอ.ต.ขยาย"/>
    <n v="581"/>
    <n v="87150"/>
  </r>
  <r>
    <s v="10660"/>
    <x v="0"/>
    <x v="3"/>
    <s v="01261"/>
    <s v="สอ.ต.โพธิ์สามต้น"/>
    <n v="1002"/>
    <n v="150300"/>
  </r>
  <r>
    <s v="10660"/>
    <x v="0"/>
    <x v="3"/>
    <s v="01262"/>
    <s v="สอ.ต.พุทเลา"/>
    <n v="1158"/>
    <n v="173700"/>
  </r>
  <r>
    <s v="10688"/>
    <x v="1"/>
    <x v="0"/>
    <s v="01191"/>
    <s v="สอ.ต.บางพลี"/>
    <n v="280"/>
    <n v="42000"/>
  </r>
  <r>
    <s v="10688"/>
    <x v="1"/>
    <x v="0"/>
    <s v="01194"/>
    <s v="สอ.ต.หน้าไม้"/>
    <n v="475"/>
    <n v="71250"/>
  </r>
  <r>
    <s v="10688"/>
    <x v="1"/>
    <x v="0"/>
    <s v="01195"/>
    <s v="สอ.ต.บางยี่โท"/>
    <n v="588"/>
    <n v="88200"/>
  </r>
  <r>
    <s v="10688"/>
    <x v="1"/>
    <x v="0"/>
    <s v="01196"/>
    <s v="สอ.ต.แคออก"/>
    <n v="319"/>
    <n v="47850"/>
  </r>
  <r>
    <s v="10688"/>
    <x v="1"/>
    <x v="0"/>
    <s v="01197"/>
    <s v="สอ.ต.แคตก"/>
    <n v="407"/>
    <n v="61050"/>
  </r>
  <r>
    <s v="10688"/>
    <x v="1"/>
    <x v="0"/>
    <s v="01198"/>
    <s v="สอ.ต.ช่างเหล็ก"/>
    <n v="641"/>
    <n v="96150"/>
  </r>
  <r>
    <s v="10688"/>
    <x v="1"/>
    <x v="0"/>
    <s v="01199"/>
    <s v="สอ.ต.กระแชง"/>
    <n v="68"/>
    <n v="10200"/>
  </r>
  <r>
    <s v="10688"/>
    <x v="1"/>
    <x v="0"/>
    <s v="01200"/>
    <s v="สอ.ต.บ้านกลึง"/>
    <n v="251"/>
    <n v="37650"/>
  </r>
  <r>
    <s v="10688"/>
    <x v="1"/>
    <x v="0"/>
    <s v="01201"/>
    <s v="สอ.ต.ช้างน้อย"/>
    <n v="94"/>
    <n v="14100"/>
  </r>
  <r>
    <s v="10688"/>
    <x v="1"/>
    <x v="0"/>
    <s v="01202"/>
    <s v="สอ.ต.ห่อหมก"/>
    <n v="164"/>
    <n v="24600"/>
  </r>
  <r>
    <s v="10688"/>
    <x v="1"/>
    <x v="0"/>
    <s v="01203"/>
    <s v="สอ.ต.ไผ่พระ"/>
    <n v="674"/>
    <n v="101100"/>
  </r>
  <r>
    <s v="10688"/>
    <x v="1"/>
    <x v="0"/>
    <s v="01204"/>
    <s v="สอ.ต.กกแก้วบูรพา"/>
    <n v="396"/>
    <n v="59400"/>
  </r>
  <r>
    <s v="10688"/>
    <x v="1"/>
    <x v="0"/>
    <s v="01205"/>
    <s v="สอ.ต.ไม้ตรา"/>
    <n v="13"/>
    <n v="1950"/>
  </r>
  <r>
    <s v="10688"/>
    <x v="1"/>
    <x v="0"/>
    <s v="01206"/>
    <s v="สอ.ต.บ้านม้า"/>
    <n v="2"/>
    <n v="300"/>
  </r>
  <r>
    <s v="10688"/>
    <x v="1"/>
    <x v="0"/>
    <s v="01207"/>
    <s v="สอ.ต.บ้านเกาะ"/>
    <n v="96"/>
    <n v="14400"/>
  </r>
  <r>
    <s v="10688"/>
    <x v="1"/>
    <x v="0"/>
    <s v="01213"/>
    <s v="สอ.ต.โคกช้าง"/>
    <n v="6"/>
    <n v="900"/>
  </r>
  <r>
    <s v="10688"/>
    <x v="1"/>
    <x v="1"/>
    <s v="01220"/>
    <s v="สอ.ต.พระขาว"/>
    <n v="646"/>
    <n v="96900"/>
  </r>
  <r>
    <s v="10688"/>
    <x v="1"/>
    <x v="1"/>
    <s v="01221"/>
    <s v="สอ.ต.น้ำเต้า"/>
    <n v="1093"/>
    <n v="163950"/>
  </r>
  <r>
    <s v="10688"/>
    <x v="1"/>
    <x v="1"/>
    <s v="01222"/>
    <s v="สอ.ต.ทางช้าง"/>
    <n v="505"/>
    <n v="75750"/>
  </r>
  <r>
    <s v="10688"/>
    <x v="1"/>
    <x v="4"/>
    <s v="01269"/>
    <s v="สอ.ต.ท่าดินแดง"/>
    <n v="319"/>
    <n v="47850"/>
  </r>
  <r>
    <s v="10688"/>
    <x v="1"/>
    <x v="5"/>
    <s v="01287"/>
    <s v="สอ.ต.หลักชัย"/>
    <n v="250"/>
    <n v="37500"/>
  </r>
  <r>
    <s v="10688"/>
    <x v="1"/>
    <x v="5"/>
    <s v="01289"/>
    <s v="สอ.พระยาบันลือ"/>
    <n v="1440"/>
    <n v="216000"/>
  </r>
  <r>
    <s v="10688"/>
    <x v="1"/>
    <x v="5"/>
    <s v="01291"/>
    <s v="สอ.สิงหนาท 2 (วัดหนองปลาดุก)"/>
    <n v="161"/>
    <n v="24150"/>
  </r>
  <r>
    <s v="10688"/>
    <x v="1"/>
    <x v="5"/>
    <s v="01292"/>
    <s v="สอ.ต.คู้สลอด"/>
    <n v="961"/>
    <n v="144150"/>
  </r>
  <r>
    <s v="10688"/>
    <x v="1"/>
    <x v="5"/>
    <s v="14915"/>
    <s v="สอ.ต.ลาดบัวหลวง"/>
    <n v="707"/>
    <n v="106050"/>
  </r>
  <r>
    <s v="10688"/>
    <x v="1"/>
    <x v="6"/>
    <s v="01322"/>
    <s v="สอ.ต.เต่าเล่า"/>
    <n v="324"/>
    <n v="48600"/>
  </r>
  <r>
    <s v="10688"/>
    <x v="1"/>
    <x v="6"/>
    <s v="01323"/>
    <s v="สอ.ทางหลวง"/>
    <n v="1013"/>
    <n v="151950"/>
  </r>
  <r>
    <s v="10688"/>
    <x v="1"/>
    <x v="6"/>
    <s v="01324"/>
    <s v="สอ.ต.ปลายกลัด"/>
    <n v="17"/>
    <n v="2550"/>
  </r>
  <r>
    <s v="10768"/>
    <x v="2"/>
    <x v="7"/>
    <s v="01180"/>
    <s v="สอ.ต.ท่าช้าง"/>
    <n v="169"/>
    <n v="25350"/>
  </r>
  <r>
    <s v="10768"/>
    <x v="2"/>
    <x v="7"/>
    <s v="01189"/>
    <s v="สอ.ต.สามไถ"/>
    <n v="16"/>
    <n v="2400"/>
  </r>
  <r>
    <s v="10769"/>
    <x v="3"/>
    <x v="8"/>
    <s v="01158"/>
    <s v="สอ.ต.หันตรา"/>
    <n v="17"/>
    <n v="2550"/>
  </r>
  <r>
    <s v="10769"/>
    <x v="3"/>
    <x v="8"/>
    <s v="01161"/>
    <s v="สอ.ต.บ้านเกาะ"/>
    <n v="469"/>
    <n v="70350"/>
  </r>
  <r>
    <s v="10769"/>
    <x v="3"/>
    <x v="9"/>
    <s v="01176"/>
    <s v="สอ.ต.ปากท่า"/>
    <n v="71"/>
    <n v="10650"/>
  </r>
  <r>
    <s v="10769"/>
    <x v="3"/>
    <x v="3"/>
    <s v="01250"/>
    <s v="สอ.ต.ขยาย"/>
    <n v="70"/>
    <n v="10500"/>
  </r>
  <r>
    <s v="10769"/>
    <x v="3"/>
    <x v="3"/>
    <s v="01251"/>
    <s v="สอ.ต.บางเดื่อ"/>
    <n v="1301"/>
    <n v="195150"/>
  </r>
  <r>
    <s v="10769"/>
    <x v="3"/>
    <x v="3"/>
    <s v="01261"/>
    <s v="สอ.ต.โพธิ์สามต้น"/>
    <n v="319"/>
    <n v="47850"/>
  </r>
  <r>
    <s v="10769"/>
    <x v="3"/>
    <x v="10"/>
    <s v="01337"/>
    <s v="สอ.ต.ข้าวเม่า"/>
    <n v="2"/>
    <n v="300"/>
  </r>
  <r>
    <s v="10769"/>
    <x v="3"/>
    <x v="10"/>
    <s v="01338"/>
    <s v="สอ.บ้านหนองคัดเค้า"/>
    <n v="190"/>
    <n v="28500"/>
  </r>
  <r>
    <s v="10770"/>
    <x v="4"/>
    <x v="1"/>
    <s v="01220"/>
    <s v="สอ.ต.พระขาว"/>
    <n v="2"/>
    <n v="300"/>
  </r>
  <r>
    <s v="10770"/>
    <x v="4"/>
    <x v="1"/>
    <s v="01221"/>
    <s v="สอ.ต.น้ำเต้า"/>
    <n v="1"/>
    <n v="150"/>
  </r>
  <r>
    <s v="10770"/>
    <x v="4"/>
    <x v="5"/>
    <s v="01291"/>
    <s v="สอ.สิงหนาท 2 (วัดหนองปลาดุก)"/>
    <n v="1"/>
    <n v="150"/>
  </r>
  <r>
    <s v="10771"/>
    <x v="5"/>
    <x v="8"/>
    <s v="01165"/>
    <s v="สอ.ต.บ้านป้อม"/>
    <n v="2"/>
    <n v="300"/>
  </r>
  <r>
    <s v="10772"/>
    <x v="6"/>
    <x v="0"/>
    <s v="01192"/>
    <s v="สอ.ต.สนามไชย"/>
    <n v="95"/>
    <n v="14250"/>
  </r>
  <r>
    <s v="10772"/>
    <x v="6"/>
    <x v="0"/>
    <s v="01208"/>
    <s v="สอ.ต.ราชคราม"/>
    <n v="877"/>
    <n v="131550"/>
  </r>
  <r>
    <s v="10772"/>
    <x v="6"/>
    <x v="0"/>
    <s v="01209"/>
    <s v="สอ.ต.ช้างใหญ่"/>
    <n v="1019"/>
    <n v="152850"/>
  </r>
  <r>
    <s v="10772"/>
    <x v="6"/>
    <x v="0"/>
    <s v="01210"/>
    <s v="สอ.คัคณางค์"/>
    <n v="1099"/>
    <n v="164850"/>
  </r>
  <r>
    <s v="10772"/>
    <x v="6"/>
    <x v="0"/>
    <s v="01211"/>
    <s v="สอ.ต.โพธิ์แตง"/>
    <n v="528"/>
    <n v="79200"/>
  </r>
  <r>
    <s v="10772"/>
    <x v="6"/>
    <x v="0"/>
    <s v="01212"/>
    <s v="สอ.ต.เชียงรากน้อย"/>
    <n v="456"/>
    <n v="68400"/>
  </r>
  <r>
    <s v="10772"/>
    <x v="6"/>
    <x v="11"/>
    <s v="01296"/>
    <s v="สอ.ต.บ่อตาโล่"/>
    <n v="1721"/>
    <n v="258150"/>
  </r>
  <r>
    <s v="10772"/>
    <x v="6"/>
    <x v="11"/>
    <s v="01299"/>
    <s v="สอ.ต.พยอม"/>
    <n v="301"/>
    <n v="45150"/>
  </r>
  <r>
    <s v="10773"/>
    <x v="7"/>
    <x v="8"/>
    <s v="01160"/>
    <s v="สอ.ต.บ้านใหม่"/>
    <n v="4"/>
    <n v="600"/>
  </r>
  <r>
    <s v="10773"/>
    <x v="7"/>
    <x v="7"/>
    <s v="01183"/>
    <s v="สอ.ต.ปากจั่น"/>
    <n v="16"/>
    <n v="2400"/>
  </r>
  <r>
    <s v="10773"/>
    <x v="7"/>
    <x v="7"/>
    <s v="01184"/>
    <s v="สอ.ต.บางระกำ"/>
    <n v="42"/>
    <n v="6300"/>
  </r>
  <r>
    <s v="10773"/>
    <x v="7"/>
    <x v="7"/>
    <s v="01185"/>
    <s v="สอ.ต.บางพระครู"/>
    <n v="56"/>
    <n v="8400"/>
  </r>
  <r>
    <s v="10775"/>
    <x v="8"/>
    <x v="9"/>
    <s v="01177"/>
    <s v="สอ.ต.หนองขนาก"/>
    <n v="75"/>
    <n v="11250"/>
  </r>
  <r>
    <s v="10775"/>
    <x v="8"/>
    <x v="7"/>
    <s v="01182"/>
    <s v="สอ.ต.บ้านชุ้ง"/>
    <n v="151"/>
    <n v="22650"/>
  </r>
  <r>
    <s v="10775"/>
    <x v="8"/>
    <x v="7"/>
    <s v="01187"/>
    <s v="สอ.ต.หนองปลิง"/>
    <n v="8"/>
    <n v="1200"/>
  </r>
  <r>
    <s v="10775"/>
    <x v="8"/>
    <x v="7"/>
    <s v="01188"/>
    <s v="สอ.ต.คลองสะแก"/>
    <n v="20"/>
    <n v="3000"/>
  </r>
  <r>
    <s v="10775"/>
    <x v="8"/>
    <x v="10"/>
    <s v="01332"/>
    <s v="สอ.ต.หนองไม้ซุง"/>
    <n v="901"/>
    <n v="135150"/>
  </r>
  <r>
    <s v="10775"/>
    <x v="8"/>
    <x v="10"/>
    <s v="01333"/>
    <s v="สอ.ต.เสนา"/>
    <n v="17"/>
    <n v="2550"/>
  </r>
  <r>
    <s v="10775"/>
    <x v="8"/>
    <x v="10"/>
    <s v="01335"/>
    <s v="สอ.ต.โพสาวหาญ"/>
    <n v="258"/>
    <n v="38700"/>
  </r>
  <r>
    <s v="10776"/>
    <x v="9"/>
    <x v="6"/>
    <s v="01325"/>
    <s v="สอ.ต.เทพมงคล"/>
    <n v="90"/>
    <n v="13500"/>
  </r>
  <r>
    <s v="10777"/>
    <x v="10"/>
    <x v="2"/>
    <s v="01230"/>
    <s v="สอ.ต.เชียงรากน้อย"/>
    <n v="20"/>
    <n v="3000"/>
  </r>
  <r>
    <s v="10777"/>
    <x v="10"/>
    <x v="2"/>
    <s v="01246"/>
    <s v="สอ.บ้านลานเท"/>
    <n v="1804"/>
    <n v="270600"/>
  </r>
  <r>
    <s v="10777"/>
    <x v="10"/>
    <x v="10"/>
    <s v="01329"/>
    <s v="สอ.ต.บ้านช้าง"/>
    <n v="407"/>
    <n v="61050"/>
  </r>
  <r>
    <s v="10777"/>
    <x v="10"/>
    <x v="10"/>
    <s v="01334"/>
    <s v="สอ.ต.หนองน้ำส้ม"/>
    <n v="69"/>
    <n v="10350"/>
  </r>
  <r>
    <s v="10777"/>
    <x v="10"/>
    <x v="10"/>
    <s v="01335"/>
    <s v="สอ.ต.โพสาวหาญ"/>
    <n v="31"/>
    <n v="4650"/>
  </r>
  <r>
    <s v="10779"/>
    <x v="11"/>
    <x v="12"/>
    <s v="01285"/>
    <s v="สอ.ต.กระจิว"/>
    <n v="70"/>
    <n v="10500"/>
  </r>
  <r>
    <s v="10780"/>
    <x v="12"/>
    <x v="3"/>
    <s v="01253"/>
    <s v="สอ.ต.ทางกลาง"/>
    <n v="233"/>
    <n v="34950"/>
  </r>
  <r>
    <s v="10780"/>
    <x v="12"/>
    <x v="3"/>
    <s v="01255"/>
    <s v="สอ.ต.หันสัง"/>
    <n v="1"/>
    <n v="150"/>
  </r>
  <r>
    <s v="10780"/>
    <x v="12"/>
    <x v="3"/>
    <s v="01263"/>
    <s v="สอ.ต.ตาลเอน"/>
    <n v="15"/>
    <n v="2250"/>
  </r>
  <r>
    <s v="10781"/>
    <x v="13"/>
    <x v="13"/>
    <s v="01344"/>
    <s v="สอ.ต.โรงช้าง"/>
    <n v="99"/>
    <n v="148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P19" firstHeaderRow="1" firstDataRow="2" firstDataCol="1"/>
  <pivotFields count="7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15">
        <item x="8"/>
        <item x="9"/>
        <item x="7"/>
        <item x="0"/>
        <item x="1"/>
        <item x="2"/>
        <item x="3"/>
        <item x="4"/>
        <item x="12"/>
        <item x="5"/>
        <item x="11"/>
        <item x="6"/>
        <item x="10"/>
        <item x="13"/>
        <item t="default"/>
      </items>
    </pivotField>
    <pivotField showAll="0"/>
    <pivotField showAll="0"/>
    <pivotField dataField="1" showAll="0"/>
    <pivotField numFmtId="43" showAll="0" defaultSubtota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ผลรวม ของ จำนวนประชากร" fld="5" baseField="0" baseItem="0"/>
  </dataFields>
  <formats count="3">
    <format dxfId="23">
      <pivotArea outline="0" collapsedLevelsAreSubtotals="1" fieldPosition="0"/>
    </format>
    <format dxfId="22">
      <pivotArea type="all" dataOnly="0" outline="0" fieldPosition="0"/>
    </format>
    <format dxfId="2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4" displayName="Table4" ref="A5:P20" totalsRowShown="0" headerRowDxfId="20" dataDxfId="18" headerRowBorderDxfId="19" tableBorderDxfId="17" totalsRowBorderDxfId="16">
  <autoFilter ref="A5:P20"/>
  <tableColumns count="16">
    <tableColumn id="1" name="คอลัมน์1" dataDxfId="15"/>
    <tableColumn id="2" name="คอลัมน์2" dataDxfId="14" dataCellStyle="Comma"/>
    <tableColumn id="3" name="คอลัมน์3" dataDxfId="13" dataCellStyle="Comma"/>
    <tableColumn id="4" name="คอลัมน์4" dataDxfId="12" dataCellStyle="Comma"/>
    <tableColumn id="5" name="คอลัมน์5" dataDxfId="11" dataCellStyle="Comma"/>
    <tableColumn id="6" name="คอลัมน์6" dataDxfId="10" dataCellStyle="Comma"/>
    <tableColumn id="7" name="คอลัมน์7" dataDxfId="9" dataCellStyle="Comma"/>
    <tableColumn id="8" name="คอลัมน์8" dataDxfId="8" dataCellStyle="Comma"/>
    <tableColumn id="9" name="คอลัมน์9" dataDxfId="7" dataCellStyle="Comma"/>
    <tableColumn id="10" name="คอลัมน์10" dataDxfId="6" dataCellStyle="Comma"/>
    <tableColumn id="11" name="คอลัมน์11" dataDxfId="5" dataCellStyle="Comma"/>
    <tableColumn id="12" name="คอลัมน์12" dataDxfId="4" dataCellStyle="Comma"/>
    <tableColumn id="13" name="คอลัมน์13" dataDxfId="3" dataCellStyle="Comma"/>
    <tableColumn id="14" name="คอลัมน์14" dataDxfId="2" dataCellStyle="Comma"/>
    <tableColumn id="15" name="คอลัมน์15" dataDxfId="1" dataCellStyle="Comma"/>
    <tableColumn id="16" name="คอลัมน์16" dataDxfId="0" dataCellStyle="Comma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I16" sqref="I16"/>
    </sheetView>
  </sheetViews>
  <sheetFormatPr defaultRowHeight="21" x14ac:dyDescent="0.35"/>
  <cols>
    <col min="1" max="1" width="9.140625" style="1"/>
    <col min="2" max="2" width="26.7109375" style="1" customWidth="1"/>
    <col min="3" max="3" width="19" style="1" customWidth="1"/>
    <col min="4" max="4" width="16" style="1" customWidth="1"/>
    <col min="5" max="5" width="26.7109375" style="1" customWidth="1"/>
    <col min="6" max="6" width="16" style="44" customWidth="1"/>
    <col min="7" max="16384" width="9.140625" style="1"/>
  </cols>
  <sheetData>
    <row r="1" spans="1:6" x14ac:dyDescent="0.35">
      <c r="A1" s="91" t="s">
        <v>0</v>
      </c>
      <c r="B1" s="91"/>
      <c r="C1" s="91"/>
      <c r="D1" s="91"/>
      <c r="E1" s="91"/>
      <c r="F1" s="91"/>
    </row>
    <row r="2" spans="1:6" x14ac:dyDescent="0.35">
      <c r="A2" s="91" t="s">
        <v>1</v>
      </c>
      <c r="B2" s="91"/>
      <c r="C2" s="91"/>
      <c r="D2" s="91"/>
      <c r="E2" s="91"/>
      <c r="F2" s="91"/>
    </row>
    <row r="3" spans="1:6" x14ac:dyDescent="0.3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x14ac:dyDescent="0.35">
      <c r="A4" s="4" t="s">
        <v>8</v>
      </c>
      <c r="B4" s="4" t="s">
        <v>9</v>
      </c>
      <c r="C4" s="5" t="s">
        <v>10</v>
      </c>
      <c r="D4" s="5" t="s">
        <v>11</v>
      </c>
      <c r="E4" s="5" t="s">
        <v>12</v>
      </c>
      <c r="F4" s="6">
        <v>3</v>
      </c>
    </row>
    <row r="5" spans="1:6" x14ac:dyDescent="0.35">
      <c r="A5" s="4" t="s">
        <v>8</v>
      </c>
      <c r="B5" s="4" t="s">
        <v>9</v>
      </c>
      <c r="C5" s="5" t="s">
        <v>10</v>
      </c>
      <c r="D5" s="5" t="s">
        <v>13</v>
      </c>
      <c r="E5" s="5" t="s">
        <v>14</v>
      </c>
      <c r="F5" s="6">
        <v>16</v>
      </c>
    </row>
    <row r="6" spans="1:6" x14ac:dyDescent="0.35">
      <c r="A6" s="4" t="s">
        <v>8</v>
      </c>
      <c r="B6" s="4" t="s">
        <v>9</v>
      </c>
      <c r="C6" s="5" t="s">
        <v>10</v>
      </c>
      <c r="D6" s="5" t="s">
        <v>15</v>
      </c>
      <c r="E6" s="5" t="s">
        <v>16</v>
      </c>
      <c r="F6" s="6">
        <v>159</v>
      </c>
    </row>
    <row r="7" spans="1:6" x14ac:dyDescent="0.35">
      <c r="A7" s="4" t="s">
        <v>8</v>
      </c>
      <c r="B7" s="4" t="s">
        <v>9</v>
      </c>
      <c r="C7" s="5" t="s">
        <v>10</v>
      </c>
      <c r="D7" s="5" t="s">
        <v>17</v>
      </c>
      <c r="E7" s="5" t="s">
        <v>18</v>
      </c>
      <c r="F7" s="6">
        <v>614</v>
      </c>
    </row>
    <row r="8" spans="1:6" x14ac:dyDescent="0.35">
      <c r="A8" s="4" t="s">
        <v>8</v>
      </c>
      <c r="B8" s="4" t="s">
        <v>9</v>
      </c>
      <c r="C8" s="5" t="s">
        <v>10</v>
      </c>
      <c r="D8" s="5" t="s">
        <v>19</v>
      </c>
      <c r="E8" s="5" t="s">
        <v>20</v>
      </c>
      <c r="F8" s="6">
        <v>58</v>
      </c>
    </row>
    <row r="9" spans="1:6" x14ac:dyDescent="0.35">
      <c r="A9" s="4"/>
      <c r="B9" s="4"/>
      <c r="C9" s="92" t="s">
        <v>21</v>
      </c>
      <c r="D9" s="92"/>
      <c r="E9" s="92"/>
      <c r="F9" s="7">
        <f>SUM(F4:F8)</f>
        <v>850</v>
      </c>
    </row>
    <row r="10" spans="1:6" x14ac:dyDescent="0.35">
      <c r="A10" s="4" t="s">
        <v>8</v>
      </c>
      <c r="B10" s="4" t="s">
        <v>9</v>
      </c>
      <c r="C10" s="8" t="s">
        <v>22</v>
      </c>
      <c r="D10" s="8" t="s">
        <v>23</v>
      </c>
      <c r="E10" s="8" t="s">
        <v>24</v>
      </c>
      <c r="F10" s="9">
        <v>222</v>
      </c>
    </row>
    <row r="11" spans="1:6" x14ac:dyDescent="0.35">
      <c r="A11" s="4" t="s">
        <v>8</v>
      </c>
      <c r="B11" s="4" t="s">
        <v>9</v>
      </c>
      <c r="C11" s="8" t="s">
        <v>22</v>
      </c>
      <c r="D11" s="8" t="s">
        <v>25</v>
      </c>
      <c r="E11" s="8" t="s">
        <v>26</v>
      </c>
      <c r="F11" s="9">
        <v>1681</v>
      </c>
    </row>
    <row r="12" spans="1:6" x14ac:dyDescent="0.35">
      <c r="A12" s="4"/>
      <c r="B12" s="4"/>
      <c r="C12" s="93" t="s">
        <v>27</v>
      </c>
      <c r="D12" s="93"/>
      <c r="E12" s="93"/>
      <c r="F12" s="10">
        <f>SUM(F10:F11)</f>
        <v>1903</v>
      </c>
    </row>
    <row r="13" spans="1:6" x14ac:dyDescent="0.35">
      <c r="A13" s="4" t="s">
        <v>8</v>
      </c>
      <c r="B13" s="4" t="s">
        <v>9</v>
      </c>
      <c r="C13" s="5" t="s">
        <v>28</v>
      </c>
      <c r="D13" s="5" t="s">
        <v>29</v>
      </c>
      <c r="E13" s="5" t="s">
        <v>30</v>
      </c>
      <c r="F13" s="6">
        <v>1830</v>
      </c>
    </row>
    <row r="14" spans="1:6" x14ac:dyDescent="0.35">
      <c r="A14" s="4" t="s">
        <v>8</v>
      </c>
      <c r="B14" s="4" t="s">
        <v>9</v>
      </c>
      <c r="C14" s="5" t="s">
        <v>28</v>
      </c>
      <c r="D14" s="5" t="s">
        <v>31</v>
      </c>
      <c r="E14" s="5" t="s">
        <v>32</v>
      </c>
      <c r="F14" s="6">
        <v>436</v>
      </c>
    </row>
    <row r="15" spans="1:6" x14ac:dyDescent="0.35">
      <c r="A15" s="4" t="s">
        <v>8</v>
      </c>
      <c r="B15" s="4" t="s">
        <v>9</v>
      </c>
      <c r="C15" s="5" t="s">
        <v>28</v>
      </c>
      <c r="D15" s="5" t="s">
        <v>33</v>
      </c>
      <c r="E15" s="5" t="s">
        <v>34</v>
      </c>
      <c r="F15" s="6">
        <v>142</v>
      </c>
    </row>
    <row r="16" spans="1:6" x14ac:dyDescent="0.35">
      <c r="A16" s="4" t="s">
        <v>8</v>
      </c>
      <c r="B16" s="4" t="s">
        <v>9</v>
      </c>
      <c r="C16" s="5" t="s">
        <v>28</v>
      </c>
      <c r="D16" s="5" t="s">
        <v>35</v>
      </c>
      <c r="E16" s="5" t="s">
        <v>36</v>
      </c>
      <c r="F16" s="6">
        <v>841</v>
      </c>
    </row>
    <row r="17" spans="1:6" x14ac:dyDescent="0.35">
      <c r="A17" s="4" t="s">
        <v>8</v>
      </c>
      <c r="B17" s="4" t="s">
        <v>9</v>
      </c>
      <c r="C17" s="5" t="s">
        <v>28</v>
      </c>
      <c r="D17" s="5" t="s">
        <v>37</v>
      </c>
      <c r="E17" s="5" t="s">
        <v>38</v>
      </c>
      <c r="F17" s="6">
        <v>908</v>
      </c>
    </row>
    <row r="18" spans="1:6" x14ac:dyDescent="0.35">
      <c r="A18" s="4" t="s">
        <v>8</v>
      </c>
      <c r="B18" s="4" t="s">
        <v>9</v>
      </c>
      <c r="C18" s="5" t="s">
        <v>28</v>
      </c>
      <c r="D18" s="5" t="s">
        <v>39</v>
      </c>
      <c r="E18" s="5" t="s">
        <v>40</v>
      </c>
      <c r="F18" s="6">
        <v>617</v>
      </c>
    </row>
    <row r="19" spans="1:6" x14ac:dyDescent="0.35">
      <c r="A19" s="4" t="s">
        <v>8</v>
      </c>
      <c r="B19" s="4" t="s">
        <v>9</v>
      </c>
      <c r="C19" s="5" t="s">
        <v>28</v>
      </c>
      <c r="D19" s="5" t="s">
        <v>41</v>
      </c>
      <c r="E19" s="5" t="s">
        <v>42</v>
      </c>
      <c r="F19" s="6">
        <v>3084</v>
      </c>
    </row>
    <row r="20" spans="1:6" x14ac:dyDescent="0.35">
      <c r="A20" s="4" t="s">
        <v>8</v>
      </c>
      <c r="B20" s="4" t="s">
        <v>9</v>
      </c>
      <c r="C20" s="5" t="s">
        <v>28</v>
      </c>
      <c r="D20" s="5" t="s">
        <v>43</v>
      </c>
      <c r="E20" s="5" t="s">
        <v>44</v>
      </c>
      <c r="F20" s="6">
        <v>81</v>
      </c>
    </row>
    <row r="21" spans="1:6" x14ac:dyDescent="0.35">
      <c r="A21" s="4" t="s">
        <v>8</v>
      </c>
      <c r="B21" s="4" t="s">
        <v>9</v>
      </c>
      <c r="C21" s="5" t="s">
        <v>28</v>
      </c>
      <c r="D21" s="5" t="s">
        <v>45</v>
      </c>
      <c r="E21" s="5" t="s">
        <v>46</v>
      </c>
      <c r="F21" s="6">
        <v>1377</v>
      </c>
    </row>
    <row r="22" spans="1:6" x14ac:dyDescent="0.35">
      <c r="A22" s="4"/>
      <c r="B22" s="4"/>
      <c r="C22" s="92" t="s">
        <v>47</v>
      </c>
      <c r="D22" s="92"/>
      <c r="E22" s="92"/>
      <c r="F22" s="11">
        <f>SUM(F13:F21)</f>
        <v>9316</v>
      </c>
    </row>
    <row r="23" spans="1:6" x14ac:dyDescent="0.35">
      <c r="A23" s="4" t="s">
        <v>8</v>
      </c>
      <c r="B23" s="4" t="s">
        <v>9</v>
      </c>
      <c r="C23" s="8" t="s">
        <v>48</v>
      </c>
      <c r="D23" s="8" t="s">
        <v>49</v>
      </c>
      <c r="E23" s="8" t="s">
        <v>50</v>
      </c>
      <c r="F23" s="9">
        <v>581</v>
      </c>
    </row>
    <row r="24" spans="1:6" x14ac:dyDescent="0.35">
      <c r="A24" s="4" t="s">
        <v>8</v>
      </c>
      <c r="B24" s="4" t="s">
        <v>9</v>
      </c>
      <c r="C24" s="8" t="s">
        <v>48</v>
      </c>
      <c r="D24" s="8" t="s">
        <v>51</v>
      </c>
      <c r="E24" s="8" t="s">
        <v>52</v>
      </c>
      <c r="F24" s="9">
        <v>1002</v>
      </c>
    </row>
    <row r="25" spans="1:6" x14ac:dyDescent="0.35">
      <c r="A25" s="4" t="s">
        <v>8</v>
      </c>
      <c r="B25" s="4" t="s">
        <v>9</v>
      </c>
      <c r="C25" s="8" t="s">
        <v>48</v>
      </c>
      <c r="D25" s="8" t="s">
        <v>53</v>
      </c>
      <c r="E25" s="8" t="s">
        <v>54</v>
      </c>
      <c r="F25" s="9">
        <v>1158</v>
      </c>
    </row>
    <row r="26" spans="1:6" x14ac:dyDescent="0.35">
      <c r="A26" s="12"/>
      <c r="B26" s="12"/>
      <c r="C26" s="94" t="s">
        <v>55</v>
      </c>
      <c r="D26" s="94"/>
      <c r="E26" s="94"/>
      <c r="F26" s="13">
        <f>SUM(F23:F25)</f>
        <v>2741</v>
      </c>
    </row>
    <row r="27" spans="1:6" x14ac:dyDescent="0.35">
      <c r="A27" s="14"/>
      <c r="B27" s="95" t="s">
        <v>56</v>
      </c>
      <c r="C27" s="95"/>
      <c r="D27" s="95"/>
      <c r="E27" s="95"/>
      <c r="F27" s="15">
        <f>SUM(F26,F22,F12,F9)</f>
        <v>14810</v>
      </c>
    </row>
    <row r="28" spans="1:6" x14ac:dyDescent="0.35">
      <c r="A28" s="2" t="s">
        <v>2</v>
      </c>
      <c r="B28" s="2" t="s">
        <v>3</v>
      </c>
      <c r="C28" s="2" t="s">
        <v>4</v>
      </c>
      <c r="D28" s="2" t="s">
        <v>5</v>
      </c>
      <c r="E28" s="2" t="s">
        <v>6</v>
      </c>
      <c r="F28" s="3" t="s">
        <v>7</v>
      </c>
    </row>
    <row r="29" spans="1:6" x14ac:dyDescent="0.35">
      <c r="A29" s="16" t="s">
        <v>57</v>
      </c>
      <c r="B29" s="16" t="s">
        <v>58</v>
      </c>
      <c r="C29" s="17" t="s">
        <v>10</v>
      </c>
      <c r="D29" s="18" t="s">
        <v>59</v>
      </c>
      <c r="E29" s="18" t="s">
        <v>60</v>
      </c>
      <c r="F29" s="19">
        <v>280</v>
      </c>
    </row>
    <row r="30" spans="1:6" x14ac:dyDescent="0.35">
      <c r="A30" s="16" t="s">
        <v>57</v>
      </c>
      <c r="B30" s="16" t="s">
        <v>58</v>
      </c>
      <c r="C30" s="17" t="s">
        <v>10</v>
      </c>
      <c r="D30" s="18" t="s">
        <v>61</v>
      </c>
      <c r="E30" s="18" t="s">
        <v>62</v>
      </c>
      <c r="F30" s="19">
        <v>475</v>
      </c>
    </row>
    <row r="31" spans="1:6" x14ac:dyDescent="0.35">
      <c r="A31" s="16" t="s">
        <v>57</v>
      </c>
      <c r="B31" s="16" t="s">
        <v>58</v>
      </c>
      <c r="C31" s="17" t="s">
        <v>10</v>
      </c>
      <c r="D31" s="18" t="s">
        <v>63</v>
      </c>
      <c r="E31" s="18" t="s">
        <v>64</v>
      </c>
      <c r="F31" s="19">
        <v>588</v>
      </c>
    </row>
    <row r="32" spans="1:6" x14ac:dyDescent="0.35">
      <c r="A32" s="16" t="s">
        <v>57</v>
      </c>
      <c r="B32" s="16" t="s">
        <v>58</v>
      </c>
      <c r="C32" s="17" t="s">
        <v>10</v>
      </c>
      <c r="D32" s="18" t="s">
        <v>13</v>
      </c>
      <c r="E32" s="18" t="s">
        <v>14</v>
      </c>
      <c r="F32" s="19">
        <v>319</v>
      </c>
    </row>
    <row r="33" spans="1:6" x14ac:dyDescent="0.35">
      <c r="A33" s="16" t="s">
        <v>57</v>
      </c>
      <c r="B33" s="16" t="s">
        <v>58</v>
      </c>
      <c r="C33" s="17" t="s">
        <v>10</v>
      </c>
      <c r="D33" s="18" t="s">
        <v>65</v>
      </c>
      <c r="E33" s="18" t="s">
        <v>66</v>
      </c>
      <c r="F33" s="19">
        <v>407</v>
      </c>
    </row>
    <row r="34" spans="1:6" x14ac:dyDescent="0.35">
      <c r="A34" s="16" t="s">
        <v>57</v>
      </c>
      <c r="B34" s="16" t="s">
        <v>58</v>
      </c>
      <c r="C34" s="17" t="s">
        <v>10</v>
      </c>
      <c r="D34" s="18" t="s">
        <v>67</v>
      </c>
      <c r="E34" s="18" t="s">
        <v>68</v>
      </c>
      <c r="F34" s="19">
        <v>641</v>
      </c>
    </row>
    <row r="35" spans="1:6" x14ac:dyDescent="0.35">
      <c r="A35" s="16" t="s">
        <v>57</v>
      </c>
      <c r="B35" s="16" t="s">
        <v>58</v>
      </c>
      <c r="C35" s="17" t="s">
        <v>10</v>
      </c>
      <c r="D35" s="18" t="s">
        <v>15</v>
      </c>
      <c r="E35" s="18" t="s">
        <v>16</v>
      </c>
      <c r="F35" s="19">
        <v>68</v>
      </c>
    </row>
    <row r="36" spans="1:6" x14ac:dyDescent="0.35">
      <c r="A36" s="16" t="s">
        <v>57</v>
      </c>
      <c r="B36" s="16" t="s">
        <v>58</v>
      </c>
      <c r="C36" s="17" t="s">
        <v>10</v>
      </c>
      <c r="D36" s="18" t="s">
        <v>17</v>
      </c>
      <c r="E36" s="18" t="s">
        <v>18</v>
      </c>
      <c r="F36" s="19">
        <v>251</v>
      </c>
    </row>
    <row r="37" spans="1:6" x14ac:dyDescent="0.35">
      <c r="A37" s="16" t="s">
        <v>57</v>
      </c>
      <c r="B37" s="16" t="s">
        <v>58</v>
      </c>
      <c r="C37" s="17" t="s">
        <v>10</v>
      </c>
      <c r="D37" s="18" t="s">
        <v>19</v>
      </c>
      <c r="E37" s="18" t="s">
        <v>20</v>
      </c>
      <c r="F37" s="19">
        <v>94</v>
      </c>
    </row>
    <row r="38" spans="1:6" x14ac:dyDescent="0.35">
      <c r="A38" s="16" t="s">
        <v>57</v>
      </c>
      <c r="B38" s="16" t="s">
        <v>58</v>
      </c>
      <c r="C38" s="17" t="s">
        <v>10</v>
      </c>
      <c r="D38" s="18" t="s">
        <v>69</v>
      </c>
      <c r="E38" s="18" t="s">
        <v>70</v>
      </c>
      <c r="F38" s="19">
        <v>164</v>
      </c>
    </row>
    <row r="39" spans="1:6" x14ac:dyDescent="0.35">
      <c r="A39" s="16" t="s">
        <v>57</v>
      </c>
      <c r="B39" s="16" t="s">
        <v>58</v>
      </c>
      <c r="C39" s="17" t="s">
        <v>10</v>
      </c>
      <c r="D39" s="18" t="s">
        <v>71</v>
      </c>
      <c r="E39" s="18" t="s">
        <v>72</v>
      </c>
      <c r="F39" s="19">
        <v>674</v>
      </c>
    </row>
    <row r="40" spans="1:6" x14ac:dyDescent="0.35">
      <c r="A40" s="16" t="s">
        <v>57</v>
      </c>
      <c r="B40" s="16" t="s">
        <v>58</v>
      </c>
      <c r="C40" s="17" t="s">
        <v>10</v>
      </c>
      <c r="D40" s="18" t="s">
        <v>73</v>
      </c>
      <c r="E40" s="18" t="s">
        <v>74</v>
      </c>
      <c r="F40" s="19">
        <v>396</v>
      </c>
    </row>
    <row r="41" spans="1:6" x14ac:dyDescent="0.35">
      <c r="A41" s="16" t="s">
        <v>57</v>
      </c>
      <c r="B41" s="16" t="s">
        <v>58</v>
      </c>
      <c r="C41" s="17" t="s">
        <v>10</v>
      </c>
      <c r="D41" s="18" t="s">
        <v>75</v>
      </c>
      <c r="E41" s="18" t="s">
        <v>76</v>
      </c>
      <c r="F41" s="19">
        <v>13</v>
      </c>
    </row>
    <row r="42" spans="1:6" x14ac:dyDescent="0.35">
      <c r="A42" s="16" t="s">
        <v>57</v>
      </c>
      <c r="B42" s="16" t="s">
        <v>58</v>
      </c>
      <c r="C42" s="17" t="s">
        <v>10</v>
      </c>
      <c r="D42" s="18" t="s">
        <v>77</v>
      </c>
      <c r="E42" s="18" t="s">
        <v>78</v>
      </c>
      <c r="F42" s="19">
        <v>2</v>
      </c>
    </row>
    <row r="43" spans="1:6" x14ac:dyDescent="0.35">
      <c r="A43" s="16" t="s">
        <v>57</v>
      </c>
      <c r="B43" s="16" t="s">
        <v>58</v>
      </c>
      <c r="C43" s="17" t="s">
        <v>10</v>
      </c>
      <c r="D43" s="18" t="s">
        <v>79</v>
      </c>
      <c r="E43" s="18" t="s">
        <v>80</v>
      </c>
      <c r="F43" s="19">
        <v>96</v>
      </c>
    </row>
    <row r="44" spans="1:6" x14ac:dyDescent="0.35">
      <c r="A44" s="16" t="s">
        <v>57</v>
      </c>
      <c r="B44" s="16" t="s">
        <v>58</v>
      </c>
      <c r="C44" s="17" t="s">
        <v>10</v>
      </c>
      <c r="D44" s="18" t="s">
        <v>81</v>
      </c>
      <c r="E44" s="18" t="s">
        <v>82</v>
      </c>
      <c r="F44" s="19">
        <v>6</v>
      </c>
    </row>
    <row r="45" spans="1:6" x14ac:dyDescent="0.35">
      <c r="A45" s="16"/>
      <c r="B45" s="16"/>
      <c r="C45" s="90" t="s">
        <v>21</v>
      </c>
      <c r="D45" s="90"/>
      <c r="E45" s="90"/>
      <c r="F45" s="20">
        <f>SUM(F29:F44)</f>
        <v>4474</v>
      </c>
    </row>
    <row r="46" spans="1:6" x14ac:dyDescent="0.35">
      <c r="A46" s="16" t="s">
        <v>57</v>
      </c>
      <c r="B46" s="16" t="s">
        <v>58</v>
      </c>
      <c r="C46" s="21" t="s">
        <v>22</v>
      </c>
      <c r="D46" s="21" t="s">
        <v>83</v>
      </c>
      <c r="E46" s="21" t="s">
        <v>84</v>
      </c>
      <c r="F46" s="22">
        <v>646</v>
      </c>
    </row>
    <row r="47" spans="1:6" x14ac:dyDescent="0.35">
      <c r="A47" s="16" t="s">
        <v>57</v>
      </c>
      <c r="B47" s="16" t="s">
        <v>58</v>
      </c>
      <c r="C47" s="21" t="s">
        <v>22</v>
      </c>
      <c r="D47" s="21" t="s">
        <v>85</v>
      </c>
      <c r="E47" s="21" t="s">
        <v>86</v>
      </c>
      <c r="F47" s="22">
        <v>1093</v>
      </c>
    </row>
    <row r="48" spans="1:6" x14ac:dyDescent="0.35">
      <c r="A48" s="16" t="s">
        <v>57</v>
      </c>
      <c r="B48" s="16" t="s">
        <v>58</v>
      </c>
      <c r="C48" s="21" t="s">
        <v>22</v>
      </c>
      <c r="D48" s="21" t="s">
        <v>87</v>
      </c>
      <c r="E48" s="21" t="s">
        <v>88</v>
      </c>
      <c r="F48" s="22">
        <v>505</v>
      </c>
    </row>
    <row r="49" spans="1:6" x14ac:dyDescent="0.35">
      <c r="A49" s="16"/>
      <c r="B49" s="16"/>
      <c r="C49" s="83" t="s">
        <v>27</v>
      </c>
      <c r="D49" s="83"/>
      <c r="E49" s="83"/>
      <c r="F49" s="23">
        <f>SUM(F46:F48)</f>
        <v>2244</v>
      </c>
    </row>
    <row r="50" spans="1:6" x14ac:dyDescent="0.35">
      <c r="A50" s="16" t="s">
        <v>57</v>
      </c>
      <c r="B50" s="16" t="s">
        <v>58</v>
      </c>
      <c r="C50" s="18" t="s">
        <v>89</v>
      </c>
      <c r="D50" s="18" t="s">
        <v>90</v>
      </c>
      <c r="E50" s="18" t="s">
        <v>91</v>
      </c>
      <c r="F50" s="19">
        <v>319</v>
      </c>
    </row>
    <row r="51" spans="1:6" x14ac:dyDescent="0.35">
      <c r="A51" s="16"/>
      <c r="B51" s="16"/>
      <c r="C51" s="79" t="s">
        <v>92</v>
      </c>
      <c r="D51" s="79"/>
      <c r="E51" s="79"/>
      <c r="F51" s="20">
        <f>SUM(F50)</f>
        <v>319</v>
      </c>
    </row>
    <row r="52" spans="1:6" x14ac:dyDescent="0.35">
      <c r="A52" s="16" t="s">
        <v>57</v>
      </c>
      <c r="B52" s="16" t="s">
        <v>58</v>
      </c>
      <c r="C52" s="21" t="s">
        <v>93</v>
      </c>
      <c r="D52" s="21" t="s">
        <v>94</v>
      </c>
      <c r="E52" s="21" t="s">
        <v>95</v>
      </c>
      <c r="F52" s="22">
        <v>250</v>
      </c>
    </row>
    <row r="53" spans="1:6" x14ac:dyDescent="0.35">
      <c r="A53" s="16" t="s">
        <v>57</v>
      </c>
      <c r="B53" s="16" t="s">
        <v>58</v>
      </c>
      <c r="C53" s="21" t="s">
        <v>93</v>
      </c>
      <c r="D53" s="21" t="s">
        <v>96</v>
      </c>
      <c r="E53" s="21" t="s">
        <v>97</v>
      </c>
      <c r="F53" s="22">
        <v>1440</v>
      </c>
    </row>
    <row r="54" spans="1:6" x14ac:dyDescent="0.35">
      <c r="A54" s="16" t="s">
        <v>57</v>
      </c>
      <c r="B54" s="16" t="s">
        <v>58</v>
      </c>
      <c r="C54" s="21" t="s">
        <v>93</v>
      </c>
      <c r="D54" s="21" t="s">
        <v>98</v>
      </c>
      <c r="E54" s="21" t="s">
        <v>99</v>
      </c>
      <c r="F54" s="22">
        <v>161</v>
      </c>
    </row>
    <row r="55" spans="1:6" x14ac:dyDescent="0.35">
      <c r="A55" s="16" t="s">
        <v>57</v>
      </c>
      <c r="B55" s="16" t="s">
        <v>58</v>
      </c>
      <c r="C55" s="21" t="s">
        <v>93</v>
      </c>
      <c r="D55" s="21" t="s">
        <v>100</v>
      </c>
      <c r="E55" s="21" t="s">
        <v>101</v>
      </c>
      <c r="F55" s="22">
        <v>961</v>
      </c>
    </row>
    <row r="56" spans="1:6" x14ac:dyDescent="0.35">
      <c r="A56" s="16" t="s">
        <v>57</v>
      </c>
      <c r="B56" s="16" t="s">
        <v>58</v>
      </c>
      <c r="C56" s="21" t="s">
        <v>93</v>
      </c>
      <c r="D56" s="21" t="s">
        <v>102</v>
      </c>
      <c r="E56" s="21" t="s">
        <v>103</v>
      </c>
      <c r="F56" s="22">
        <v>707</v>
      </c>
    </row>
    <row r="57" spans="1:6" x14ac:dyDescent="0.35">
      <c r="A57" s="16"/>
      <c r="B57" s="16"/>
      <c r="C57" s="83" t="s">
        <v>104</v>
      </c>
      <c r="D57" s="83"/>
      <c r="E57" s="83"/>
      <c r="F57" s="23">
        <f>SUM(F52:F56)</f>
        <v>3519</v>
      </c>
    </row>
    <row r="58" spans="1:6" x14ac:dyDescent="0.35">
      <c r="A58" s="16" t="s">
        <v>57</v>
      </c>
      <c r="B58" s="16" t="s">
        <v>58</v>
      </c>
      <c r="C58" s="18" t="s">
        <v>105</v>
      </c>
      <c r="D58" s="18" t="s">
        <v>106</v>
      </c>
      <c r="E58" s="18" t="s">
        <v>107</v>
      </c>
      <c r="F58" s="19">
        <v>324</v>
      </c>
    </row>
    <row r="59" spans="1:6" x14ac:dyDescent="0.35">
      <c r="A59" s="16" t="s">
        <v>57</v>
      </c>
      <c r="B59" s="16" t="s">
        <v>58</v>
      </c>
      <c r="C59" s="18" t="s">
        <v>105</v>
      </c>
      <c r="D59" s="18" t="s">
        <v>108</v>
      </c>
      <c r="E59" s="18" t="s">
        <v>109</v>
      </c>
      <c r="F59" s="19">
        <v>1013</v>
      </c>
    </row>
    <row r="60" spans="1:6" x14ac:dyDescent="0.35">
      <c r="A60" s="16" t="s">
        <v>57</v>
      </c>
      <c r="B60" s="16" t="s">
        <v>58</v>
      </c>
      <c r="C60" s="18" t="s">
        <v>105</v>
      </c>
      <c r="D60" s="18" t="s">
        <v>110</v>
      </c>
      <c r="E60" s="18" t="s">
        <v>111</v>
      </c>
      <c r="F60" s="19">
        <v>17</v>
      </c>
    </row>
    <row r="61" spans="1:6" x14ac:dyDescent="0.35">
      <c r="A61" s="24"/>
      <c r="B61" s="24"/>
      <c r="C61" s="90" t="s">
        <v>112</v>
      </c>
      <c r="D61" s="90"/>
      <c r="E61" s="90"/>
      <c r="F61" s="25">
        <f>SUM(F58:F60)</f>
        <v>1354</v>
      </c>
    </row>
    <row r="62" spans="1:6" x14ac:dyDescent="0.35">
      <c r="A62" s="16" t="s">
        <v>113</v>
      </c>
      <c r="B62" s="16" t="s">
        <v>114</v>
      </c>
      <c r="C62" s="21" t="s">
        <v>115</v>
      </c>
      <c r="D62" s="21" t="s">
        <v>116</v>
      </c>
      <c r="E62" s="21" t="s">
        <v>117</v>
      </c>
      <c r="F62" s="22">
        <v>169</v>
      </c>
    </row>
    <row r="63" spans="1:6" x14ac:dyDescent="0.35">
      <c r="A63" s="16" t="s">
        <v>113</v>
      </c>
      <c r="B63" s="16" t="s">
        <v>114</v>
      </c>
      <c r="C63" s="21" t="s">
        <v>115</v>
      </c>
      <c r="D63" s="21" t="s">
        <v>118</v>
      </c>
      <c r="E63" s="21" t="s">
        <v>119</v>
      </c>
      <c r="F63" s="22">
        <v>16</v>
      </c>
    </row>
    <row r="64" spans="1:6" x14ac:dyDescent="0.35">
      <c r="A64" s="16"/>
      <c r="B64" s="16"/>
      <c r="C64" s="87" t="s">
        <v>120</v>
      </c>
      <c r="D64" s="87"/>
      <c r="E64" s="87"/>
      <c r="F64" s="26">
        <f>SUM(F62:F63)</f>
        <v>185</v>
      </c>
    </row>
    <row r="65" spans="1:6" x14ac:dyDescent="0.35">
      <c r="A65" s="76" t="s">
        <v>121</v>
      </c>
      <c r="B65" s="76"/>
      <c r="C65" s="76"/>
      <c r="D65" s="76"/>
      <c r="E65" s="76"/>
      <c r="F65" s="27">
        <f>SUM(F64,F61,F57,F51,F49,F45)</f>
        <v>12095</v>
      </c>
    </row>
    <row r="66" spans="1:6" x14ac:dyDescent="0.35">
      <c r="A66" s="2" t="s">
        <v>2</v>
      </c>
      <c r="B66" s="2" t="s">
        <v>3</v>
      </c>
      <c r="C66" s="2" t="s">
        <v>4</v>
      </c>
      <c r="D66" s="2" t="s">
        <v>5</v>
      </c>
      <c r="E66" s="2" t="s">
        <v>6</v>
      </c>
      <c r="F66" s="3" t="s">
        <v>7</v>
      </c>
    </row>
    <row r="67" spans="1:6" x14ac:dyDescent="0.35">
      <c r="A67" s="4" t="s">
        <v>122</v>
      </c>
      <c r="B67" s="4" t="s">
        <v>123</v>
      </c>
      <c r="C67" s="8" t="s">
        <v>124</v>
      </c>
      <c r="D67" s="8" t="s">
        <v>125</v>
      </c>
      <c r="E67" s="8" t="s">
        <v>126</v>
      </c>
      <c r="F67" s="9">
        <v>17</v>
      </c>
    </row>
    <row r="68" spans="1:6" x14ac:dyDescent="0.35">
      <c r="A68" s="4" t="s">
        <v>122</v>
      </c>
      <c r="B68" s="4" t="s">
        <v>123</v>
      </c>
      <c r="C68" s="8" t="s">
        <v>124</v>
      </c>
      <c r="D68" s="8" t="s">
        <v>127</v>
      </c>
      <c r="E68" s="8" t="s">
        <v>80</v>
      </c>
      <c r="F68" s="9">
        <v>469</v>
      </c>
    </row>
    <row r="69" spans="1:6" x14ac:dyDescent="0.35">
      <c r="A69" s="4"/>
      <c r="B69" s="4"/>
      <c r="C69" s="85" t="s">
        <v>128</v>
      </c>
      <c r="D69" s="85"/>
      <c r="E69" s="85"/>
      <c r="F69" s="10">
        <f>SUM(F67:F68)</f>
        <v>486</v>
      </c>
    </row>
    <row r="70" spans="1:6" x14ac:dyDescent="0.35">
      <c r="A70" s="4" t="s">
        <v>122</v>
      </c>
      <c r="B70" s="4" t="s">
        <v>123</v>
      </c>
      <c r="C70" s="28" t="s">
        <v>129</v>
      </c>
      <c r="D70" s="28" t="s">
        <v>130</v>
      </c>
      <c r="E70" s="28" t="s">
        <v>131</v>
      </c>
      <c r="F70" s="29">
        <v>71</v>
      </c>
    </row>
    <row r="71" spans="1:6" x14ac:dyDescent="0.35">
      <c r="A71" s="4"/>
      <c r="B71" s="4"/>
      <c r="C71" s="88" t="s">
        <v>132</v>
      </c>
      <c r="D71" s="88"/>
      <c r="E71" s="88"/>
      <c r="F71" s="30">
        <f>SUM(F70)</f>
        <v>71</v>
      </c>
    </row>
    <row r="72" spans="1:6" x14ac:dyDescent="0.35">
      <c r="A72" s="4" t="s">
        <v>122</v>
      </c>
      <c r="B72" s="4" t="s">
        <v>123</v>
      </c>
      <c r="C72" s="8" t="s">
        <v>48</v>
      </c>
      <c r="D72" s="8" t="s">
        <v>49</v>
      </c>
      <c r="E72" s="8" t="s">
        <v>50</v>
      </c>
      <c r="F72" s="9">
        <v>70</v>
      </c>
    </row>
    <row r="73" spans="1:6" x14ac:dyDescent="0.35">
      <c r="A73" s="4" t="s">
        <v>122</v>
      </c>
      <c r="B73" s="4" t="s">
        <v>123</v>
      </c>
      <c r="C73" s="8" t="s">
        <v>48</v>
      </c>
      <c r="D73" s="8" t="s">
        <v>133</v>
      </c>
      <c r="E73" s="8" t="s">
        <v>134</v>
      </c>
      <c r="F73" s="9">
        <v>1301</v>
      </c>
    </row>
    <row r="74" spans="1:6" x14ac:dyDescent="0.35">
      <c r="A74" s="4" t="s">
        <v>122</v>
      </c>
      <c r="B74" s="4" t="s">
        <v>123</v>
      </c>
      <c r="C74" s="8" t="s">
        <v>48</v>
      </c>
      <c r="D74" s="8" t="s">
        <v>51</v>
      </c>
      <c r="E74" s="8" t="s">
        <v>52</v>
      </c>
      <c r="F74" s="9">
        <v>319</v>
      </c>
    </row>
    <row r="75" spans="1:6" x14ac:dyDescent="0.35">
      <c r="A75" s="4"/>
      <c r="B75" s="4"/>
      <c r="C75" s="85" t="s">
        <v>55</v>
      </c>
      <c r="D75" s="85"/>
      <c r="E75" s="85"/>
      <c r="F75" s="10">
        <f>SUM(F72:F74)</f>
        <v>1690</v>
      </c>
    </row>
    <row r="76" spans="1:6" x14ac:dyDescent="0.35">
      <c r="A76" s="4" t="s">
        <v>122</v>
      </c>
      <c r="B76" s="4" t="s">
        <v>123</v>
      </c>
      <c r="C76" s="28" t="s">
        <v>135</v>
      </c>
      <c r="D76" s="28" t="s">
        <v>136</v>
      </c>
      <c r="E76" s="28" t="s">
        <v>137</v>
      </c>
      <c r="F76" s="29">
        <v>2</v>
      </c>
    </row>
    <row r="77" spans="1:6" x14ac:dyDescent="0.35">
      <c r="A77" s="4" t="s">
        <v>122</v>
      </c>
      <c r="B77" s="4" t="s">
        <v>123</v>
      </c>
      <c r="C77" s="28" t="s">
        <v>135</v>
      </c>
      <c r="D77" s="28" t="s">
        <v>138</v>
      </c>
      <c r="E77" s="28" t="s">
        <v>139</v>
      </c>
      <c r="F77" s="29">
        <v>190</v>
      </c>
    </row>
    <row r="78" spans="1:6" x14ac:dyDescent="0.35">
      <c r="A78" s="4"/>
      <c r="B78" s="4"/>
      <c r="C78" s="89" t="s">
        <v>140</v>
      </c>
      <c r="D78" s="89"/>
      <c r="E78" s="89"/>
      <c r="F78" s="29">
        <f>SUM(F76:F77)</f>
        <v>192</v>
      </c>
    </row>
    <row r="79" spans="1:6" x14ac:dyDescent="0.35">
      <c r="A79" s="31"/>
      <c r="B79" s="82" t="s">
        <v>141</v>
      </c>
      <c r="C79" s="82"/>
      <c r="D79" s="82"/>
      <c r="E79" s="82"/>
      <c r="F79" s="15">
        <f>SUM(F78,F75,F71,F69)</f>
        <v>2439</v>
      </c>
    </row>
    <row r="80" spans="1:6" x14ac:dyDescent="0.35">
      <c r="A80" s="2" t="s">
        <v>2</v>
      </c>
      <c r="B80" s="2" t="s">
        <v>3</v>
      </c>
      <c r="C80" s="2" t="s">
        <v>4</v>
      </c>
      <c r="D80" s="2" t="s">
        <v>5</v>
      </c>
      <c r="E80" s="2" t="s">
        <v>6</v>
      </c>
      <c r="F80" s="3" t="s">
        <v>7</v>
      </c>
    </row>
    <row r="81" spans="1:6" x14ac:dyDescent="0.35">
      <c r="A81" s="16" t="s">
        <v>142</v>
      </c>
      <c r="B81" s="16" t="s">
        <v>143</v>
      </c>
      <c r="C81" s="18" t="s">
        <v>22</v>
      </c>
      <c r="D81" s="18" t="s">
        <v>83</v>
      </c>
      <c r="E81" s="18" t="s">
        <v>84</v>
      </c>
      <c r="F81" s="19">
        <v>2</v>
      </c>
    </row>
    <row r="82" spans="1:6" x14ac:dyDescent="0.35">
      <c r="A82" s="16" t="s">
        <v>142</v>
      </c>
      <c r="B82" s="16" t="s">
        <v>143</v>
      </c>
      <c r="C82" s="18" t="s">
        <v>22</v>
      </c>
      <c r="D82" s="18" t="s">
        <v>85</v>
      </c>
      <c r="E82" s="18" t="s">
        <v>86</v>
      </c>
      <c r="F82" s="19">
        <v>1</v>
      </c>
    </row>
    <row r="83" spans="1:6" x14ac:dyDescent="0.35">
      <c r="A83" s="16"/>
      <c r="B83" s="16"/>
      <c r="C83" s="79" t="s">
        <v>27</v>
      </c>
      <c r="D83" s="79"/>
      <c r="E83" s="79"/>
      <c r="F83" s="20">
        <f>SUM(F81:F82)</f>
        <v>3</v>
      </c>
    </row>
    <row r="84" spans="1:6" x14ac:dyDescent="0.35">
      <c r="A84" s="16" t="s">
        <v>142</v>
      </c>
      <c r="B84" s="16" t="s">
        <v>143</v>
      </c>
      <c r="C84" s="21" t="s">
        <v>93</v>
      </c>
      <c r="D84" s="21" t="s">
        <v>98</v>
      </c>
      <c r="E84" s="21" t="s">
        <v>99</v>
      </c>
      <c r="F84" s="22">
        <v>1</v>
      </c>
    </row>
    <row r="85" spans="1:6" x14ac:dyDescent="0.35">
      <c r="A85" s="16"/>
      <c r="B85" s="16"/>
      <c r="C85" s="83" t="s">
        <v>104</v>
      </c>
      <c r="D85" s="83"/>
      <c r="E85" s="83"/>
      <c r="F85" s="23">
        <f>SUM(F84)</f>
        <v>1</v>
      </c>
    </row>
    <row r="86" spans="1:6" x14ac:dyDescent="0.35">
      <c r="A86" s="32"/>
      <c r="B86" s="76" t="s">
        <v>144</v>
      </c>
      <c r="C86" s="76"/>
      <c r="D86" s="76"/>
      <c r="E86" s="76"/>
      <c r="F86" s="27">
        <f>SUM(F85,F83)</f>
        <v>4</v>
      </c>
    </row>
    <row r="87" spans="1:6" x14ac:dyDescent="0.35">
      <c r="A87" s="2" t="s">
        <v>2</v>
      </c>
      <c r="B87" s="2" t="s">
        <v>3</v>
      </c>
      <c r="C87" s="2" t="s">
        <v>4</v>
      </c>
      <c r="D87" s="2" t="s">
        <v>5</v>
      </c>
      <c r="E87" s="2" t="s">
        <v>6</v>
      </c>
      <c r="F87" s="3" t="s">
        <v>7</v>
      </c>
    </row>
    <row r="88" spans="1:6" x14ac:dyDescent="0.35">
      <c r="A88" s="4" t="s">
        <v>145</v>
      </c>
      <c r="B88" s="4" t="s">
        <v>146</v>
      </c>
      <c r="C88" s="5" t="s">
        <v>124</v>
      </c>
      <c r="D88" s="5" t="s">
        <v>147</v>
      </c>
      <c r="E88" s="5" t="s">
        <v>148</v>
      </c>
      <c r="F88" s="6">
        <v>2</v>
      </c>
    </row>
    <row r="89" spans="1:6" x14ac:dyDescent="0.35">
      <c r="A89" s="4"/>
      <c r="B89" s="4"/>
      <c r="C89" s="81" t="s">
        <v>128</v>
      </c>
      <c r="D89" s="81"/>
      <c r="E89" s="81"/>
      <c r="F89" s="33">
        <f>SUM(F88)</f>
        <v>2</v>
      </c>
    </row>
    <row r="90" spans="1:6" x14ac:dyDescent="0.35">
      <c r="A90" s="31"/>
      <c r="B90" s="82" t="s">
        <v>149</v>
      </c>
      <c r="C90" s="82"/>
      <c r="D90" s="82"/>
      <c r="E90" s="82"/>
      <c r="F90" s="15">
        <f>SUM(F89)</f>
        <v>2</v>
      </c>
    </row>
    <row r="91" spans="1:6" x14ac:dyDescent="0.35">
      <c r="A91" s="2" t="s">
        <v>2</v>
      </c>
      <c r="B91" s="2" t="s">
        <v>3</v>
      </c>
      <c r="C91" s="2" t="s">
        <v>4</v>
      </c>
      <c r="D91" s="2" t="s">
        <v>5</v>
      </c>
      <c r="E91" s="2" t="s">
        <v>6</v>
      </c>
      <c r="F91" s="3" t="s">
        <v>7</v>
      </c>
    </row>
    <row r="92" spans="1:6" x14ac:dyDescent="0.35">
      <c r="A92" s="16" t="s">
        <v>150</v>
      </c>
      <c r="B92" s="16" t="s">
        <v>151</v>
      </c>
      <c r="C92" s="21" t="s">
        <v>10</v>
      </c>
      <c r="D92" s="21" t="s">
        <v>152</v>
      </c>
      <c r="E92" s="21" t="s">
        <v>153</v>
      </c>
      <c r="F92" s="22">
        <v>95</v>
      </c>
    </row>
    <row r="93" spans="1:6" x14ac:dyDescent="0.35">
      <c r="A93" s="16" t="s">
        <v>150</v>
      </c>
      <c r="B93" s="16" t="s">
        <v>151</v>
      </c>
      <c r="C93" s="21" t="s">
        <v>10</v>
      </c>
      <c r="D93" s="21" t="s">
        <v>154</v>
      </c>
      <c r="E93" s="21" t="s">
        <v>155</v>
      </c>
      <c r="F93" s="22">
        <v>877</v>
      </c>
    </row>
    <row r="94" spans="1:6" x14ac:dyDescent="0.35">
      <c r="A94" s="16" t="s">
        <v>150</v>
      </c>
      <c r="B94" s="16" t="s">
        <v>151</v>
      </c>
      <c r="C94" s="21" t="s">
        <v>10</v>
      </c>
      <c r="D94" s="21" t="s">
        <v>156</v>
      </c>
      <c r="E94" s="21" t="s">
        <v>157</v>
      </c>
      <c r="F94" s="22">
        <v>1019</v>
      </c>
    </row>
    <row r="95" spans="1:6" x14ac:dyDescent="0.35">
      <c r="A95" s="16" t="s">
        <v>150</v>
      </c>
      <c r="B95" s="16" t="s">
        <v>151</v>
      </c>
      <c r="C95" s="21" t="s">
        <v>10</v>
      </c>
      <c r="D95" s="21" t="s">
        <v>158</v>
      </c>
      <c r="E95" s="21" t="s">
        <v>159</v>
      </c>
      <c r="F95" s="22">
        <v>1099</v>
      </c>
    </row>
    <row r="96" spans="1:6" x14ac:dyDescent="0.35">
      <c r="A96" s="16" t="s">
        <v>150</v>
      </c>
      <c r="B96" s="16" t="s">
        <v>151</v>
      </c>
      <c r="C96" s="34" t="s">
        <v>10</v>
      </c>
      <c r="D96" s="21" t="s">
        <v>160</v>
      </c>
      <c r="E96" s="21" t="s">
        <v>161</v>
      </c>
      <c r="F96" s="22">
        <v>528</v>
      </c>
    </row>
    <row r="97" spans="1:6" x14ac:dyDescent="0.35">
      <c r="A97" s="16" t="s">
        <v>150</v>
      </c>
      <c r="B97" s="16" t="s">
        <v>151</v>
      </c>
      <c r="C97" s="21" t="s">
        <v>10</v>
      </c>
      <c r="D97" s="21" t="s">
        <v>162</v>
      </c>
      <c r="E97" s="21" t="s">
        <v>163</v>
      </c>
      <c r="F97" s="22">
        <v>456</v>
      </c>
    </row>
    <row r="98" spans="1:6" x14ac:dyDescent="0.35">
      <c r="A98" s="16"/>
      <c r="B98" s="16"/>
      <c r="C98" s="83" t="s">
        <v>21</v>
      </c>
      <c r="D98" s="83"/>
      <c r="E98" s="83"/>
      <c r="F98" s="23">
        <f>SUM(F92:F97)</f>
        <v>4074</v>
      </c>
    </row>
    <row r="99" spans="1:6" x14ac:dyDescent="0.35">
      <c r="A99" s="16" t="s">
        <v>150</v>
      </c>
      <c r="B99" s="16" t="s">
        <v>151</v>
      </c>
      <c r="C99" s="18" t="s">
        <v>164</v>
      </c>
      <c r="D99" s="18" t="s">
        <v>165</v>
      </c>
      <c r="E99" s="18" t="s">
        <v>166</v>
      </c>
      <c r="F99" s="19">
        <v>1721</v>
      </c>
    </row>
    <row r="100" spans="1:6" x14ac:dyDescent="0.35">
      <c r="A100" s="16" t="s">
        <v>150</v>
      </c>
      <c r="B100" s="16" t="s">
        <v>151</v>
      </c>
      <c r="C100" s="18" t="s">
        <v>164</v>
      </c>
      <c r="D100" s="18" t="s">
        <v>167</v>
      </c>
      <c r="E100" s="18" t="s">
        <v>168</v>
      </c>
      <c r="F100" s="19">
        <v>301</v>
      </c>
    </row>
    <row r="101" spans="1:6" x14ac:dyDescent="0.35">
      <c r="A101" s="16"/>
      <c r="B101" s="16"/>
      <c r="C101" s="84" t="s">
        <v>169</v>
      </c>
      <c r="D101" s="84"/>
      <c r="E101" s="84"/>
      <c r="F101" s="35">
        <f>SUM(F99:F100)</f>
        <v>2022</v>
      </c>
    </row>
    <row r="102" spans="1:6" x14ac:dyDescent="0.35">
      <c r="A102" s="32"/>
      <c r="B102" s="76" t="s">
        <v>170</v>
      </c>
      <c r="C102" s="76"/>
      <c r="D102" s="76"/>
      <c r="E102" s="76"/>
      <c r="F102" s="27">
        <f>SUM(F101,F98)</f>
        <v>6096</v>
      </c>
    </row>
    <row r="103" spans="1:6" x14ac:dyDescent="0.35">
      <c r="A103" s="2" t="s">
        <v>2</v>
      </c>
      <c r="B103" s="2" t="s">
        <v>3</v>
      </c>
      <c r="C103" s="2" t="s">
        <v>4</v>
      </c>
      <c r="D103" s="2" t="s">
        <v>5</v>
      </c>
      <c r="E103" s="2" t="s">
        <v>6</v>
      </c>
      <c r="F103" s="3" t="s">
        <v>7</v>
      </c>
    </row>
    <row r="104" spans="1:6" x14ac:dyDescent="0.35">
      <c r="A104" s="4" t="s">
        <v>171</v>
      </c>
      <c r="B104" s="4" t="s">
        <v>172</v>
      </c>
      <c r="C104" s="36" t="s">
        <v>124</v>
      </c>
      <c r="D104" s="36" t="s">
        <v>173</v>
      </c>
      <c r="E104" s="36" t="s">
        <v>174</v>
      </c>
      <c r="F104" s="37">
        <v>4</v>
      </c>
    </row>
    <row r="105" spans="1:6" x14ac:dyDescent="0.35">
      <c r="A105" s="4"/>
      <c r="B105" s="4"/>
      <c r="C105" s="85" t="s">
        <v>128</v>
      </c>
      <c r="D105" s="85"/>
      <c r="E105" s="85"/>
      <c r="F105" s="10">
        <f>SUM(F104)</f>
        <v>4</v>
      </c>
    </row>
    <row r="106" spans="1:6" x14ac:dyDescent="0.35">
      <c r="A106" s="4" t="s">
        <v>171</v>
      </c>
      <c r="B106" s="4" t="s">
        <v>172</v>
      </c>
      <c r="C106" s="28" t="s">
        <v>115</v>
      </c>
      <c r="D106" s="28" t="s">
        <v>175</v>
      </c>
      <c r="E106" s="28" t="s">
        <v>176</v>
      </c>
      <c r="F106" s="29">
        <v>16</v>
      </c>
    </row>
    <row r="107" spans="1:6" x14ac:dyDescent="0.35">
      <c r="A107" s="4" t="s">
        <v>171</v>
      </c>
      <c r="B107" s="4" t="s">
        <v>172</v>
      </c>
      <c r="C107" s="28" t="s">
        <v>115</v>
      </c>
      <c r="D107" s="28" t="s">
        <v>177</v>
      </c>
      <c r="E107" s="28" t="s">
        <v>178</v>
      </c>
      <c r="F107" s="29">
        <v>42</v>
      </c>
    </row>
    <row r="108" spans="1:6" x14ac:dyDescent="0.35">
      <c r="A108" s="4" t="s">
        <v>171</v>
      </c>
      <c r="B108" s="4" t="s">
        <v>172</v>
      </c>
      <c r="C108" s="28" t="s">
        <v>115</v>
      </c>
      <c r="D108" s="28" t="s">
        <v>179</v>
      </c>
      <c r="E108" s="28" t="s">
        <v>180</v>
      </c>
      <c r="F108" s="29">
        <v>56</v>
      </c>
    </row>
    <row r="109" spans="1:6" x14ac:dyDescent="0.35">
      <c r="A109" s="4"/>
      <c r="B109" s="4"/>
      <c r="C109" s="86" t="s">
        <v>120</v>
      </c>
      <c r="D109" s="86"/>
      <c r="E109" s="86"/>
      <c r="F109" s="38">
        <f>SUM(F106:F108)</f>
        <v>114</v>
      </c>
    </row>
    <row r="110" spans="1:6" x14ac:dyDescent="0.35">
      <c r="A110" s="31"/>
      <c r="B110" s="82" t="s">
        <v>181</v>
      </c>
      <c r="C110" s="82"/>
      <c r="D110" s="82"/>
      <c r="E110" s="82"/>
      <c r="F110" s="15">
        <f>SUM(F109,F105)</f>
        <v>118</v>
      </c>
    </row>
    <row r="111" spans="1:6" x14ac:dyDescent="0.35">
      <c r="A111" s="2" t="s">
        <v>2</v>
      </c>
      <c r="B111" s="2" t="s">
        <v>3</v>
      </c>
      <c r="C111" s="2" t="s">
        <v>4</v>
      </c>
      <c r="D111" s="2" t="s">
        <v>5</v>
      </c>
      <c r="E111" s="2" t="s">
        <v>6</v>
      </c>
      <c r="F111" s="3" t="s">
        <v>7</v>
      </c>
    </row>
    <row r="112" spans="1:6" x14ac:dyDescent="0.35">
      <c r="A112" s="16" t="s">
        <v>182</v>
      </c>
      <c r="B112" s="16" t="s">
        <v>183</v>
      </c>
      <c r="C112" s="18" t="s">
        <v>129</v>
      </c>
      <c r="D112" s="18" t="s">
        <v>184</v>
      </c>
      <c r="E112" s="18" t="s">
        <v>185</v>
      </c>
      <c r="F112" s="19">
        <v>75</v>
      </c>
    </row>
    <row r="113" spans="1:6" x14ac:dyDescent="0.35">
      <c r="A113" s="16"/>
      <c r="B113" s="16"/>
      <c r="C113" s="79" t="s">
        <v>132</v>
      </c>
      <c r="D113" s="79"/>
      <c r="E113" s="79"/>
      <c r="F113" s="20">
        <f>SUM(F112)</f>
        <v>75</v>
      </c>
    </row>
    <row r="114" spans="1:6" x14ac:dyDescent="0.35">
      <c r="A114" s="16" t="s">
        <v>182</v>
      </c>
      <c r="B114" s="16" t="s">
        <v>183</v>
      </c>
      <c r="C114" s="21" t="s">
        <v>115</v>
      </c>
      <c r="D114" s="21" t="s">
        <v>186</v>
      </c>
      <c r="E114" s="21" t="s">
        <v>187</v>
      </c>
      <c r="F114" s="22">
        <v>151</v>
      </c>
    </row>
    <row r="115" spans="1:6" x14ac:dyDescent="0.35">
      <c r="A115" s="16" t="s">
        <v>182</v>
      </c>
      <c r="B115" s="16" t="s">
        <v>183</v>
      </c>
      <c r="C115" s="21" t="s">
        <v>115</v>
      </c>
      <c r="D115" s="21" t="s">
        <v>188</v>
      </c>
      <c r="E115" s="21" t="s">
        <v>189</v>
      </c>
      <c r="F115" s="22">
        <v>8</v>
      </c>
    </row>
    <row r="116" spans="1:6" x14ac:dyDescent="0.35">
      <c r="A116" s="16" t="s">
        <v>182</v>
      </c>
      <c r="B116" s="16" t="s">
        <v>183</v>
      </c>
      <c r="C116" s="21" t="s">
        <v>115</v>
      </c>
      <c r="D116" s="21" t="s">
        <v>190</v>
      </c>
      <c r="E116" s="21" t="s">
        <v>191</v>
      </c>
      <c r="F116" s="22">
        <v>20</v>
      </c>
    </row>
    <row r="117" spans="1:6" x14ac:dyDescent="0.35">
      <c r="A117" s="16"/>
      <c r="B117" s="16"/>
      <c r="C117" s="83" t="s">
        <v>120</v>
      </c>
      <c r="D117" s="83"/>
      <c r="E117" s="83"/>
      <c r="F117" s="23">
        <f>SUM(F114:F116)</f>
        <v>179</v>
      </c>
    </row>
    <row r="118" spans="1:6" x14ac:dyDescent="0.35">
      <c r="A118" s="16" t="s">
        <v>182</v>
      </c>
      <c r="B118" s="16" t="s">
        <v>183</v>
      </c>
      <c r="C118" s="18" t="s">
        <v>135</v>
      </c>
      <c r="D118" s="18" t="s">
        <v>192</v>
      </c>
      <c r="E118" s="18" t="s">
        <v>193</v>
      </c>
      <c r="F118" s="19">
        <v>901</v>
      </c>
    </row>
    <row r="119" spans="1:6" x14ac:dyDescent="0.35">
      <c r="A119" s="16" t="s">
        <v>182</v>
      </c>
      <c r="B119" s="16" t="s">
        <v>183</v>
      </c>
      <c r="C119" s="18" t="s">
        <v>135</v>
      </c>
      <c r="D119" s="18" t="s">
        <v>194</v>
      </c>
      <c r="E119" s="18" t="s">
        <v>195</v>
      </c>
      <c r="F119" s="19">
        <v>17</v>
      </c>
    </row>
    <row r="120" spans="1:6" x14ac:dyDescent="0.35">
      <c r="A120" s="16" t="s">
        <v>182</v>
      </c>
      <c r="B120" s="16" t="s">
        <v>183</v>
      </c>
      <c r="C120" s="18" t="s">
        <v>135</v>
      </c>
      <c r="D120" s="18" t="s">
        <v>196</v>
      </c>
      <c r="E120" s="18" t="s">
        <v>197</v>
      </c>
      <c r="F120" s="19">
        <v>258</v>
      </c>
    </row>
    <row r="121" spans="1:6" x14ac:dyDescent="0.35">
      <c r="A121" s="16"/>
      <c r="B121" s="16"/>
      <c r="C121" s="84" t="s">
        <v>140</v>
      </c>
      <c r="D121" s="84"/>
      <c r="E121" s="84"/>
      <c r="F121" s="35">
        <f>SUM(F118:F120)</f>
        <v>1176</v>
      </c>
    </row>
    <row r="122" spans="1:6" x14ac:dyDescent="0.35">
      <c r="A122" s="32"/>
      <c r="B122" s="76" t="s">
        <v>198</v>
      </c>
      <c r="C122" s="76"/>
      <c r="D122" s="76"/>
      <c r="E122" s="76"/>
      <c r="F122" s="27">
        <f>SUM(F121,F117,F113)</f>
        <v>1430</v>
      </c>
    </row>
    <row r="123" spans="1:6" x14ac:dyDescent="0.35">
      <c r="A123" s="2" t="s">
        <v>2</v>
      </c>
      <c r="B123" s="2" t="s">
        <v>3</v>
      </c>
      <c r="C123" s="2" t="s">
        <v>4</v>
      </c>
      <c r="D123" s="2" t="s">
        <v>5</v>
      </c>
      <c r="E123" s="2" t="s">
        <v>6</v>
      </c>
      <c r="F123" s="3" t="s">
        <v>7</v>
      </c>
    </row>
    <row r="124" spans="1:6" x14ac:dyDescent="0.35">
      <c r="A124" s="4" t="s">
        <v>199</v>
      </c>
      <c r="B124" s="4" t="s">
        <v>200</v>
      </c>
      <c r="C124" s="5" t="s">
        <v>105</v>
      </c>
      <c r="D124" s="5" t="s">
        <v>201</v>
      </c>
      <c r="E124" s="5" t="s">
        <v>202</v>
      </c>
      <c r="F124" s="6">
        <v>90</v>
      </c>
    </row>
    <row r="125" spans="1:6" x14ac:dyDescent="0.35">
      <c r="A125" s="4"/>
      <c r="B125" s="4"/>
      <c r="C125" s="81" t="s">
        <v>112</v>
      </c>
      <c r="D125" s="81"/>
      <c r="E125" s="81"/>
      <c r="F125" s="33">
        <f>SUM(F124)</f>
        <v>90</v>
      </c>
    </row>
    <row r="126" spans="1:6" x14ac:dyDescent="0.35">
      <c r="A126" s="31"/>
      <c r="B126" s="82" t="s">
        <v>203</v>
      </c>
      <c r="C126" s="82"/>
      <c r="D126" s="82"/>
      <c r="E126" s="82"/>
      <c r="F126" s="15">
        <f>SUM(F125)</f>
        <v>90</v>
      </c>
    </row>
    <row r="127" spans="1:6" x14ac:dyDescent="0.35">
      <c r="A127" s="2" t="s">
        <v>2</v>
      </c>
      <c r="B127" s="2" t="s">
        <v>3</v>
      </c>
      <c r="C127" s="2" t="s">
        <v>4</v>
      </c>
      <c r="D127" s="2" t="s">
        <v>5</v>
      </c>
      <c r="E127" s="2" t="s">
        <v>6</v>
      </c>
      <c r="F127" s="3" t="s">
        <v>7</v>
      </c>
    </row>
    <row r="128" spans="1:6" x14ac:dyDescent="0.35">
      <c r="A128" s="16" t="s">
        <v>204</v>
      </c>
      <c r="B128" s="16" t="s">
        <v>205</v>
      </c>
      <c r="C128" s="18" t="s">
        <v>28</v>
      </c>
      <c r="D128" s="18" t="s">
        <v>206</v>
      </c>
      <c r="E128" s="18" t="s">
        <v>163</v>
      </c>
      <c r="F128" s="19">
        <v>20</v>
      </c>
    </row>
    <row r="129" spans="1:6" x14ac:dyDescent="0.35">
      <c r="A129" s="16" t="s">
        <v>204</v>
      </c>
      <c r="B129" s="16" t="s">
        <v>205</v>
      </c>
      <c r="C129" s="18" t="s">
        <v>28</v>
      </c>
      <c r="D129" s="18" t="s">
        <v>41</v>
      </c>
      <c r="E129" s="18" t="s">
        <v>42</v>
      </c>
      <c r="F129" s="19">
        <v>1804</v>
      </c>
    </row>
    <row r="130" spans="1:6" x14ac:dyDescent="0.35">
      <c r="A130" s="16"/>
      <c r="B130" s="16"/>
      <c r="C130" s="79" t="s">
        <v>47</v>
      </c>
      <c r="D130" s="79"/>
      <c r="E130" s="79"/>
      <c r="F130" s="20">
        <f>SUM(F128:F129)</f>
        <v>1824</v>
      </c>
    </row>
    <row r="131" spans="1:6" x14ac:dyDescent="0.35">
      <c r="A131" s="16" t="s">
        <v>204</v>
      </c>
      <c r="B131" s="16" t="s">
        <v>205</v>
      </c>
      <c r="C131" s="21" t="s">
        <v>135</v>
      </c>
      <c r="D131" s="21" t="s">
        <v>207</v>
      </c>
      <c r="E131" s="21" t="s">
        <v>208</v>
      </c>
      <c r="F131" s="22">
        <v>407</v>
      </c>
    </row>
    <row r="132" spans="1:6" x14ac:dyDescent="0.35">
      <c r="A132" s="16" t="s">
        <v>204</v>
      </c>
      <c r="B132" s="16" t="s">
        <v>205</v>
      </c>
      <c r="C132" s="21" t="s">
        <v>135</v>
      </c>
      <c r="D132" s="21" t="s">
        <v>209</v>
      </c>
      <c r="E132" s="21" t="s">
        <v>210</v>
      </c>
      <c r="F132" s="22">
        <v>69</v>
      </c>
    </row>
    <row r="133" spans="1:6" x14ac:dyDescent="0.35">
      <c r="A133" s="16" t="s">
        <v>204</v>
      </c>
      <c r="B133" s="16" t="s">
        <v>205</v>
      </c>
      <c r="C133" s="21" t="s">
        <v>135</v>
      </c>
      <c r="D133" s="21" t="s">
        <v>196</v>
      </c>
      <c r="E133" s="21" t="s">
        <v>197</v>
      </c>
      <c r="F133" s="22">
        <v>31</v>
      </c>
    </row>
    <row r="134" spans="1:6" x14ac:dyDescent="0.35">
      <c r="A134" s="16"/>
      <c r="B134" s="16"/>
      <c r="C134" s="80" t="s">
        <v>140</v>
      </c>
      <c r="D134" s="80"/>
      <c r="E134" s="80"/>
      <c r="F134" s="39">
        <f>SUM(F131:F133)</f>
        <v>507</v>
      </c>
    </row>
    <row r="135" spans="1:6" x14ac:dyDescent="0.35">
      <c r="A135" s="32"/>
      <c r="B135" s="76" t="s">
        <v>211</v>
      </c>
      <c r="C135" s="76"/>
      <c r="D135" s="76"/>
      <c r="E135" s="76"/>
      <c r="F135" s="27">
        <f>SUM(F134,F130)</f>
        <v>2331</v>
      </c>
    </row>
    <row r="136" spans="1:6" x14ac:dyDescent="0.35">
      <c r="A136" s="2" t="s">
        <v>2</v>
      </c>
      <c r="B136" s="2" t="s">
        <v>3</v>
      </c>
      <c r="C136" s="2" t="s">
        <v>4</v>
      </c>
      <c r="D136" s="2" t="s">
        <v>5</v>
      </c>
      <c r="E136" s="2" t="s">
        <v>6</v>
      </c>
      <c r="F136" s="3" t="s">
        <v>7</v>
      </c>
    </row>
    <row r="137" spans="1:6" x14ac:dyDescent="0.35">
      <c r="A137" s="4" t="s">
        <v>212</v>
      </c>
      <c r="B137" s="4" t="s">
        <v>213</v>
      </c>
      <c r="C137" s="5" t="s">
        <v>214</v>
      </c>
      <c r="D137" s="5" t="s">
        <v>215</v>
      </c>
      <c r="E137" s="5" t="s">
        <v>216</v>
      </c>
      <c r="F137" s="6">
        <v>70</v>
      </c>
    </row>
    <row r="138" spans="1:6" x14ac:dyDescent="0.35">
      <c r="A138" s="4"/>
      <c r="B138" s="4"/>
      <c r="C138" s="81" t="s">
        <v>217</v>
      </c>
      <c r="D138" s="81"/>
      <c r="E138" s="81"/>
      <c r="F138" s="33">
        <f>SUM(F137)</f>
        <v>70</v>
      </c>
    </row>
    <row r="139" spans="1:6" x14ac:dyDescent="0.35">
      <c r="A139" s="31"/>
      <c r="B139" s="82" t="s">
        <v>218</v>
      </c>
      <c r="C139" s="82"/>
      <c r="D139" s="82"/>
      <c r="E139" s="82"/>
      <c r="F139" s="15">
        <f>SUM(F138)</f>
        <v>70</v>
      </c>
    </row>
    <row r="140" spans="1:6" x14ac:dyDescent="0.35">
      <c r="A140" s="2" t="s">
        <v>2</v>
      </c>
      <c r="B140" s="2" t="s">
        <v>3</v>
      </c>
      <c r="C140" s="2" t="s">
        <v>4</v>
      </c>
      <c r="D140" s="2" t="s">
        <v>5</v>
      </c>
      <c r="E140" s="2" t="s">
        <v>6</v>
      </c>
      <c r="F140" s="3" t="s">
        <v>7</v>
      </c>
    </row>
    <row r="141" spans="1:6" x14ac:dyDescent="0.35">
      <c r="A141" s="16" t="s">
        <v>219</v>
      </c>
      <c r="B141" s="16" t="s">
        <v>220</v>
      </c>
      <c r="C141" s="21" t="s">
        <v>48</v>
      </c>
      <c r="D141" s="21" t="s">
        <v>221</v>
      </c>
      <c r="E141" s="21" t="s">
        <v>222</v>
      </c>
      <c r="F141" s="22">
        <v>233</v>
      </c>
    </row>
    <row r="142" spans="1:6" x14ac:dyDescent="0.35">
      <c r="A142" s="16" t="s">
        <v>219</v>
      </c>
      <c r="B142" s="16" t="s">
        <v>220</v>
      </c>
      <c r="C142" s="21" t="s">
        <v>48</v>
      </c>
      <c r="D142" s="21" t="s">
        <v>223</v>
      </c>
      <c r="E142" s="21" t="s">
        <v>224</v>
      </c>
      <c r="F142" s="22">
        <v>1</v>
      </c>
    </row>
    <row r="143" spans="1:6" x14ac:dyDescent="0.35">
      <c r="A143" s="16" t="s">
        <v>219</v>
      </c>
      <c r="B143" s="16" t="s">
        <v>220</v>
      </c>
      <c r="C143" s="21" t="s">
        <v>48</v>
      </c>
      <c r="D143" s="21" t="s">
        <v>225</v>
      </c>
      <c r="E143" s="21" t="s">
        <v>226</v>
      </c>
      <c r="F143" s="22">
        <v>15</v>
      </c>
    </row>
    <row r="144" spans="1:6" x14ac:dyDescent="0.35">
      <c r="A144" s="16"/>
      <c r="B144" s="16"/>
      <c r="C144" s="80" t="s">
        <v>55</v>
      </c>
      <c r="D144" s="80"/>
      <c r="E144" s="80"/>
      <c r="F144" s="39">
        <f>SUM(F141:F143)</f>
        <v>249</v>
      </c>
    </row>
    <row r="145" spans="1:6" x14ac:dyDescent="0.35">
      <c r="A145" s="32"/>
      <c r="B145" s="76" t="s">
        <v>227</v>
      </c>
      <c r="C145" s="76"/>
      <c r="D145" s="76"/>
      <c r="E145" s="76"/>
      <c r="F145" s="27">
        <f>SUM(F144)</f>
        <v>249</v>
      </c>
    </row>
    <row r="146" spans="1:6" x14ac:dyDescent="0.35">
      <c r="A146" s="2" t="s">
        <v>2</v>
      </c>
      <c r="B146" s="2" t="s">
        <v>3</v>
      </c>
      <c r="C146" s="2" t="s">
        <v>4</v>
      </c>
      <c r="D146" s="2" t="s">
        <v>5</v>
      </c>
      <c r="E146" s="2" t="s">
        <v>6</v>
      </c>
      <c r="F146" s="3" t="s">
        <v>7</v>
      </c>
    </row>
    <row r="147" spans="1:6" x14ac:dyDescent="0.35">
      <c r="A147" s="4" t="s">
        <v>228</v>
      </c>
      <c r="B147" s="4" t="s">
        <v>229</v>
      </c>
      <c r="C147" s="28" t="s">
        <v>230</v>
      </c>
      <c r="D147" s="28" t="s">
        <v>231</v>
      </c>
      <c r="E147" s="28" t="s">
        <v>232</v>
      </c>
      <c r="F147" s="29">
        <v>99</v>
      </c>
    </row>
    <row r="148" spans="1:6" x14ac:dyDescent="0.35">
      <c r="A148" s="12"/>
      <c r="B148" s="12"/>
      <c r="C148" s="77" t="s">
        <v>233</v>
      </c>
      <c r="D148" s="77"/>
      <c r="E148" s="77"/>
      <c r="F148" s="40">
        <f>SUM(F147)</f>
        <v>99</v>
      </c>
    </row>
    <row r="149" spans="1:6" x14ac:dyDescent="0.35">
      <c r="A149" s="12"/>
      <c r="B149" s="12"/>
      <c r="C149" s="12"/>
      <c r="D149" s="12"/>
      <c r="E149" s="12"/>
      <c r="F149" s="41">
        <f>SUM(F148)</f>
        <v>99</v>
      </c>
    </row>
    <row r="150" spans="1:6" x14ac:dyDescent="0.35">
      <c r="A150" s="42"/>
      <c r="B150" s="78" t="s">
        <v>234</v>
      </c>
      <c r="C150" s="78"/>
      <c r="D150" s="78"/>
      <c r="E150" s="78"/>
      <c r="F150" s="43">
        <f>SUM(F149)</f>
        <v>99</v>
      </c>
    </row>
  </sheetData>
  <mergeCells count="45">
    <mergeCell ref="C61:E61"/>
    <mergeCell ref="A1:F1"/>
    <mergeCell ref="A2:F2"/>
    <mergeCell ref="C9:E9"/>
    <mergeCell ref="C12:E12"/>
    <mergeCell ref="C22:E22"/>
    <mergeCell ref="C26:E26"/>
    <mergeCell ref="B27:E27"/>
    <mergeCell ref="C45:E45"/>
    <mergeCell ref="C49:E49"/>
    <mergeCell ref="C51:E51"/>
    <mergeCell ref="C57:E57"/>
    <mergeCell ref="B90:E90"/>
    <mergeCell ref="C64:E64"/>
    <mergeCell ref="A65:E65"/>
    <mergeCell ref="C69:E69"/>
    <mergeCell ref="C71:E71"/>
    <mergeCell ref="C75:E75"/>
    <mergeCell ref="C78:E78"/>
    <mergeCell ref="B79:E79"/>
    <mergeCell ref="C83:E83"/>
    <mergeCell ref="C85:E85"/>
    <mergeCell ref="B86:E86"/>
    <mergeCell ref="C89:E89"/>
    <mergeCell ref="B126:E126"/>
    <mergeCell ref="C98:E98"/>
    <mergeCell ref="C101:E101"/>
    <mergeCell ref="B102:E102"/>
    <mergeCell ref="C105:E105"/>
    <mergeCell ref="C109:E109"/>
    <mergeCell ref="B110:E110"/>
    <mergeCell ref="C113:E113"/>
    <mergeCell ref="C117:E117"/>
    <mergeCell ref="C121:E121"/>
    <mergeCell ref="B122:E122"/>
    <mergeCell ref="C125:E125"/>
    <mergeCell ref="B145:E145"/>
    <mergeCell ref="C148:E148"/>
    <mergeCell ref="B150:E150"/>
    <mergeCell ref="C130:E130"/>
    <mergeCell ref="C134:E134"/>
    <mergeCell ref="B135:E135"/>
    <mergeCell ref="C138:E138"/>
    <mergeCell ref="B139:E139"/>
    <mergeCell ref="C144:E1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74" workbookViewId="0">
      <selection activeCell="H13" sqref="H13"/>
    </sheetView>
  </sheetViews>
  <sheetFormatPr defaultRowHeight="21" x14ac:dyDescent="0.35"/>
  <cols>
    <col min="1" max="1" width="9.140625" style="1"/>
    <col min="2" max="2" width="26.7109375" style="1" customWidth="1"/>
    <col min="3" max="3" width="19" style="1" customWidth="1"/>
    <col min="4" max="4" width="16" style="1" customWidth="1"/>
    <col min="5" max="5" width="26.7109375" style="1" customWidth="1"/>
    <col min="6" max="6" width="16" style="44" customWidth="1"/>
    <col min="7" max="7" width="21" style="1" customWidth="1"/>
    <col min="8" max="16384" width="9.140625" style="1"/>
  </cols>
  <sheetData>
    <row r="1" spans="1:9" x14ac:dyDescent="0.35">
      <c r="A1" s="91" t="s">
        <v>0</v>
      </c>
      <c r="B1" s="91"/>
      <c r="C1" s="91"/>
      <c r="D1" s="91"/>
      <c r="E1" s="91"/>
      <c r="F1" s="91"/>
    </row>
    <row r="2" spans="1:9" x14ac:dyDescent="0.35">
      <c r="A2" s="91" t="s">
        <v>1</v>
      </c>
      <c r="B2" s="91"/>
      <c r="C2" s="91"/>
      <c r="D2" s="91"/>
      <c r="E2" s="91"/>
      <c r="F2" s="91"/>
      <c r="G2" s="1">
        <v>150</v>
      </c>
    </row>
    <row r="3" spans="1:9" ht="42" x14ac:dyDescent="0.3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45" t="s">
        <v>238</v>
      </c>
      <c r="H3" s="46" t="s">
        <v>239</v>
      </c>
      <c r="I3" s="47" t="s">
        <v>240</v>
      </c>
    </row>
    <row r="4" spans="1:9" x14ac:dyDescent="0.35">
      <c r="A4" s="4" t="s">
        <v>8</v>
      </c>
      <c r="B4" s="4" t="s">
        <v>9</v>
      </c>
      <c r="C4" s="5" t="s">
        <v>10</v>
      </c>
      <c r="D4" s="5" t="s">
        <v>11</v>
      </c>
      <c r="E4" s="5" t="s">
        <v>12</v>
      </c>
      <c r="F4" s="6">
        <v>3</v>
      </c>
      <c r="G4" s="48">
        <f>+$G$2*F4</f>
        <v>450</v>
      </c>
    </row>
    <row r="5" spans="1:9" x14ac:dyDescent="0.35">
      <c r="A5" s="4" t="s">
        <v>8</v>
      </c>
      <c r="B5" s="4" t="s">
        <v>9</v>
      </c>
      <c r="C5" s="5" t="s">
        <v>10</v>
      </c>
      <c r="D5" s="5" t="s">
        <v>13</v>
      </c>
      <c r="E5" s="5" t="s">
        <v>14</v>
      </c>
      <c r="F5" s="6">
        <v>16</v>
      </c>
      <c r="G5" s="48">
        <f t="shared" ref="G5:G68" si="0">+$G$2*F5</f>
        <v>2400</v>
      </c>
    </row>
    <row r="6" spans="1:9" x14ac:dyDescent="0.35">
      <c r="A6" s="4" t="s">
        <v>8</v>
      </c>
      <c r="B6" s="4" t="s">
        <v>9</v>
      </c>
      <c r="C6" s="5" t="s">
        <v>10</v>
      </c>
      <c r="D6" s="5" t="s">
        <v>15</v>
      </c>
      <c r="E6" s="5" t="s">
        <v>16</v>
      </c>
      <c r="F6" s="6">
        <v>159</v>
      </c>
      <c r="G6" s="48">
        <f t="shared" si="0"/>
        <v>23850</v>
      </c>
    </row>
    <row r="7" spans="1:9" x14ac:dyDescent="0.35">
      <c r="A7" s="4" t="s">
        <v>8</v>
      </c>
      <c r="B7" s="4" t="s">
        <v>9</v>
      </c>
      <c r="C7" s="5" t="s">
        <v>10</v>
      </c>
      <c r="D7" s="5" t="s">
        <v>17</v>
      </c>
      <c r="E7" s="5" t="s">
        <v>18</v>
      </c>
      <c r="F7" s="6">
        <v>614</v>
      </c>
      <c r="G7" s="48">
        <f t="shared" si="0"/>
        <v>92100</v>
      </c>
    </row>
    <row r="8" spans="1:9" x14ac:dyDescent="0.35">
      <c r="A8" s="4" t="s">
        <v>8</v>
      </c>
      <c r="B8" s="4" t="s">
        <v>9</v>
      </c>
      <c r="C8" s="5" t="s">
        <v>10</v>
      </c>
      <c r="D8" s="5" t="s">
        <v>19</v>
      </c>
      <c r="E8" s="5" t="s">
        <v>20</v>
      </c>
      <c r="F8" s="6">
        <v>58</v>
      </c>
      <c r="G8" s="48">
        <f t="shared" si="0"/>
        <v>8700</v>
      </c>
    </row>
    <row r="9" spans="1:9" x14ac:dyDescent="0.35">
      <c r="A9" s="4" t="s">
        <v>8</v>
      </c>
      <c r="B9" s="4" t="s">
        <v>9</v>
      </c>
      <c r="C9" s="8" t="s">
        <v>22</v>
      </c>
      <c r="D9" s="8" t="s">
        <v>23</v>
      </c>
      <c r="E9" s="8" t="s">
        <v>24</v>
      </c>
      <c r="F9" s="9">
        <v>222</v>
      </c>
      <c r="G9" s="48">
        <f t="shared" si="0"/>
        <v>33300</v>
      </c>
    </row>
    <row r="10" spans="1:9" x14ac:dyDescent="0.35">
      <c r="A10" s="4" t="s">
        <v>8</v>
      </c>
      <c r="B10" s="4" t="s">
        <v>9</v>
      </c>
      <c r="C10" s="8" t="s">
        <v>22</v>
      </c>
      <c r="D10" s="8" t="s">
        <v>25</v>
      </c>
      <c r="E10" s="8" t="s">
        <v>26</v>
      </c>
      <c r="F10" s="9">
        <v>1681</v>
      </c>
      <c r="G10" s="48">
        <f t="shared" si="0"/>
        <v>252150</v>
      </c>
    </row>
    <row r="11" spans="1:9" x14ac:dyDescent="0.35">
      <c r="A11" s="4" t="s">
        <v>8</v>
      </c>
      <c r="B11" s="4" t="s">
        <v>9</v>
      </c>
      <c r="C11" s="5" t="s">
        <v>28</v>
      </c>
      <c r="D11" s="5" t="s">
        <v>29</v>
      </c>
      <c r="E11" s="5" t="s">
        <v>30</v>
      </c>
      <c r="F11" s="6">
        <v>1830</v>
      </c>
      <c r="G11" s="48">
        <f t="shared" si="0"/>
        <v>274500</v>
      </c>
    </row>
    <row r="12" spans="1:9" x14ac:dyDescent="0.35">
      <c r="A12" s="4" t="s">
        <v>8</v>
      </c>
      <c r="B12" s="4" t="s">
        <v>9</v>
      </c>
      <c r="C12" s="5" t="s">
        <v>28</v>
      </c>
      <c r="D12" s="5" t="s">
        <v>31</v>
      </c>
      <c r="E12" s="5" t="s">
        <v>32</v>
      </c>
      <c r="F12" s="6">
        <v>436</v>
      </c>
      <c r="G12" s="48">
        <f t="shared" si="0"/>
        <v>65400</v>
      </c>
    </row>
    <row r="13" spans="1:9" x14ac:dyDescent="0.35">
      <c r="A13" s="4" t="s">
        <v>8</v>
      </c>
      <c r="B13" s="4" t="s">
        <v>9</v>
      </c>
      <c r="C13" s="5" t="s">
        <v>28</v>
      </c>
      <c r="D13" s="5" t="s">
        <v>33</v>
      </c>
      <c r="E13" s="5" t="s">
        <v>34</v>
      </c>
      <c r="F13" s="6">
        <v>142</v>
      </c>
      <c r="G13" s="48">
        <f t="shared" si="0"/>
        <v>21300</v>
      </c>
    </row>
    <row r="14" spans="1:9" x14ac:dyDescent="0.35">
      <c r="A14" s="4" t="s">
        <v>8</v>
      </c>
      <c r="B14" s="4" t="s">
        <v>9</v>
      </c>
      <c r="C14" s="5" t="s">
        <v>28</v>
      </c>
      <c r="D14" s="5" t="s">
        <v>35</v>
      </c>
      <c r="E14" s="5" t="s">
        <v>36</v>
      </c>
      <c r="F14" s="6">
        <v>841</v>
      </c>
      <c r="G14" s="48">
        <f t="shared" si="0"/>
        <v>126150</v>
      </c>
    </row>
    <row r="15" spans="1:9" x14ac:dyDescent="0.35">
      <c r="A15" s="4" t="s">
        <v>8</v>
      </c>
      <c r="B15" s="4" t="s">
        <v>9</v>
      </c>
      <c r="C15" s="5" t="s">
        <v>28</v>
      </c>
      <c r="D15" s="5" t="s">
        <v>37</v>
      </c>
      <c r="E15" s="5" t="s">
        <v>38</v>
      </c>
      <c r="F15" s="6">
        <v>908</v>
      </c>
      <c r="G15" s="48">
        <f t="shared" si="0"/>
        <v>136200</v>
      </c>
    </row>
    <row r="16" spans="1:9" x14ac:dyDescent="0.35">
      <c r="A16" s="4" t="s">
        <v>8</v>
      </c>
      <c r="B16" s="4" t="s">
        <v>9</v>
      </c>
      <c r="C16" s="5" t="s">
        <v>28</v>
      </c>
      <c r="D16" s="5" t="s">
        <v>39</v>
      </c>
      <c r="E16" s="5" t="s">
        <v>40</v>
      </c>
      <c r="F16" s="6">
        <v>617</v>
      </c>
      <c r="G16" s="48">
        <f t="shared" si="0"/>
        <v>92550</v>
      </c>
    </row>
    <row r="17" spans="1:7" x14ac:dyDescent="0.35">
      <c r="A17" s="4" t="s">
        <v>8</v>
      </c>
      <c r="B17" s="4" t="s">
        <v>9</v>
      </c>
      <c r="C17" s="5" t="s">
        <v>28</v>
      </c>
      <c r="D17" s="5" t="s">
        <v>41</v>
      </c>
      <c r="E17" s="5" t="s">
        <v>42</v>
      </c>
      <c r="F17" s="6">
        <v>3084</v>
      </c>
      <c r="G17" s="48">
        <f t="shared" si="0"/>
        <v>462600</v>
      </c>
    </row>
    <row r="18" spans="1:7" x14ac:dyDescent="0.35">
      <c r="A18" s="4" t="s">
        <v>8</v>
      </c>
      <c r="B18" s="4" t="s">
        <v>9</v>
      </c>
      <c r="C18" s="5" t="s">
        <v>28</v>
      </c>
      <c r="D18" s="5" t="s">
        <v>43</v>
      </c>
      <c r="E18" s="5" t="s">
        <v>44</v>
      </c>
      <c r="F18" s="6">
        <v>81</v>
      </c>
      <c r="G18" s="48">
        <f t="shared" si="0"/>
        <v>12150</v>
      </c>
    </row>
    <row r="19" spans="1:7" x14ac:dyDescent="0.35">
      <c r="A19" s="4" t="s">
        <v>8</v>
      </c>
      <c r="B19" s="4" t="s">
        <v>9</v>
      </c>
      <c r="C19" s="5" t="s">
        <v>28</v>
      </c>
      <c r="D19" s="5" t="s">
        <v>45</v>
      </c>
      <c r="E19" s="5" t="s">
        <v>46</v>
      </c>
      <c r="F19" s="6">
        <v>1377</v>
      </c>
      <c r="G19" s="48">
        <f t="shared" si="0"/>
        <v>206550</v>
      </c>
    </row>
    <row r="20" spans="1:7" x14ac:dyDescent="0.35">
      <c r="A20" s="4" t="s">
        <v>8</v>
      </c>
      <c r="B20" s="4" t="s">
        <v>9</v>
      </c>
      <c r="C20" s="8" t="s">
        <v>48</v>
      </c>
      <c r="D20" s="8" t="s">
        <v>49</v>
      </c>
      <c r="E20" s="8" t="s">
        <v>50</v>
      </c>
      <c r="F20" s="9">
        <v>581</v>
      </c>
      <c r="G20" s="48">
        <f t="shared" si="0"/>
        <v>87150</v>
      </c>
    </row>
    <row r="21" spans="1:7" x14ac:dyDescent="0.35">
      <c r="A21" s="4" t="s">
        <v>8</v>
      </c>
      <c r="B21" s="4" t="s">
        <v>9</v>
      </c>
      <c r="C21" s="8" t="s">
        <v>48</v>
      </c>
      <c r="D21" s="8" t="s">
        <v>51</v>
      </c>
      <c r="E21" s="8" t="s">
        <v>52</v>
      </c>
      <c r="F21" s="9">
        <v>1002</v>
      </c>
      <c r="G21" s="48">
        <f t="shared" si="0"/>
        <v>150300</v>
      </c>
    </row>
    <row r="22" spans="1:7" x14ac:dyDescent="0.35">
      <c r="A22" s="4" t="s">
        <v>8</v>
      </c>
      <c r="B22" s="4" t="s">
        <v>9</v>
      </c>
      <c r="C22" s="8" t="s">
        <v>48</v>
      </c>
      <c r="D22" s="8" t="s">
        <v>53</v>
      </c>
      <c r="E22" s="8" t="s">
        <v>54</v>
      </c>
      <c r="F22" s="9">
        <v>1158</v>
      </c>
      <c r="G22" s="48">
        <f t="shared" si="0"/>
        <v>173700</v>
      </c>
    </row>
    <row r="23" spans="1:7" x14ac:dyDescent="0.35">
      <c r="A23" s="16" t="s">
        <v>57</v>
      </c>
      <c r="B23" s="16" t="s">
        <v>58</v>
      </c>
      <c r="C23" s="17" t="s">
        <v>10</v>
      </c>
      <c r="D23" s="18" t="s">
        <v>59</v>
      </c>
      <c r="E23" s="18" t="s">
        <v>60</v>
      </c>
      <c r="F23" s="19">
        <v>280</v>
      </c>
      <c r="G23" s="48">
        <f t="shared" si="0"/>
        <v>42000</v>
      </c>
    </row>
    <row r="24" spans="1:7" x14ac:dyDescent="0.35">
      <c r="A24" s="16" t="s">
        <v>57</v>
      </c>
      <c r="B24" s="16" t="s">
        <v>58</v>
      </c>
      <c r="C24" s="17" t="s">
        <v>10</v>
      </c>
      <c r="D24" s="18" t="s">
        <v>61</v>
      </c>
      <c r="E24" s="18" t="s">
        <v>62</v>
      </c>
      <c r="F24" s="19">
        <v>475</v>
      </c>
      <c r="G24" s="48">
        <f t="shared" si="0"/>
        <v>71250</v>
      </c>
    </row>
    <row r="25" spans="1:7" x14ac:dyDescent="0.35">
      <c r="A25" s="16" t="s">
        <v>57</v>
      </c>
      <c r="B25" s="16" t="s">
        <v>58</v>
      </c>
      <c r="C25" s="17" t="s">
        <v>10</v>
      </c>
      <c r="D25" s="18" t="s">
        <v>63</v>
      </c>
      <c r="E25" s="18" t="s">
        <v>64</v>
      </c>
      <c r="F25" s="19">
        <v>588</v>
      </c>
      <c r="G25" s="48">
        <f t="shared" si="0"/>
        <v>88200</v>
      </c>
    </row>
    <row r="26" spans="1:7" x14ac:dyDescent="0.35">
      <c r="A26" s="16" t="s">
        <v>57</v>
      </c>
      <c r="B26" s="16" t="s">
        <v>58</v>
      </c>
      <c r="C26" s="17" t="s">
        <v>10</v>
      </c>
      <c r="D26" s="18" t="s">
        <v>13</v>
      </c>
      <c r="E26" s="18" t="s">
        <v>14</v>
      </c>
      <c r="F26" s="19">
        <v>319</v>
      </c>
      <c r="G26" s="48">
        <f t="shared" si="0"/>
        <v>47850</v>
      </c>
    </row>
    <row r="27" spans="1:7" x14ac:dyDescent="0.35">
      <c r="A27" s="16" t="s">
        <v>57</v>
      </c>
      <c r="B27" s="16" t="s">
        <v>58</v>
      </c>
      <c r="C27" s="17" t="s">
        <v>10</v>
      </c>
      <c r="D27" s="18" t="s">
        <v>65</v>
      </c>
      <c r="E27" s="18" t="s">
        <v>66</v>
      </c>
      <c r="F27" s="19">
        <v>407</v>
      </c>
      <c r="G27" s="48">
        <f t="shared" si="0"/>
        <v>61050</v>
      </c>
    </row>
    <row r="28" spans="1:7" x14ac:dyDescent="0.35">
      <c r="A28" s="16" t="s">
        <v>57</v>
      </c>
      <c r="B28" s="16" t="s">
        <v>58</v>
      </c>
      <c r="C28" s="17" t="s">
        <v>10</v>
      </c>
      <c r="D28" s="18" t="s">
        <v>67</v>
      </c>
      <c r="E28" s="18" t="s">
        <v>68</v>
      </c>
      <c r="F28" s="19">
        <v>641</v>
      </c>
      <c r="G28" s="48">
        <f t="shared" si="0"/>
        <v>96150</v>
      </c>
    </row>
    <row r="29" spans="1:7" x14ac:dyDescent="0.35">
      <c r="A29" s="16" t="s">
        <v>57</v>
      </c>
      <c r="B29" s="16" t="s">
        <v>58</v>
      </c>
      <c r="C29" s="17" t="s">
        <v>10</v>
      </c>
      <c r="D29" s="18" t="s">
        <v>15</v>
      </c>
      <c r="E29" s="18" t="s">
        <v>16</v>
      </c>
      <c r="F29" s="19">
        <v>68</v>
      </c>
      <c r="G29" s="48">
        <f t="shared" si="0"/>
        <v>10200</v>
      </c>
    </row>
    <row r="30" spans="1:7" x14ac:dyDescent="0.35">
      <c r="A30" s="16" t="s">
        <v>57</v>
      </c>
      <c r="B30" s="16" t="s">
        <v>58</v>
      </c>
      <c r="C30" s="17" t="s">
        <v>10</v>
      </c>
      <c r="D30" s="18" t="s">
        <v>17</v>
      </c>
      <c r="E30" s="18" t="s">
        <v>18</v>
      </c>
      <c r="F30" s="19">
        <v>251</v>
      </c>
      <c r="G30" s="48">
        <f t="shared" si="0"/>
        <v>37650</v>
      </c>
    </row>
    <row r="31" spans="1:7" x14ac:dyDescent="0.35">
      <c r="A31" s="16" t="s">
        <v>57</v>
      </c>
      <c r="B31" s="16" t="s">
        <v>58</v>
      </c>
      <c r="C31" s="17" t="s">
        <v>10</v>
      </c>
      <c r="D31" s="18" t="s">
        <v>19</v>
      </c>
      <c r="E31" s="18" t="s">
        <v>20</v>
      </c>
      <c r="F31" s="19">
        <v>94</v>
      </c>
      <c r="G31" s="48">
        <f t="shared" si="0"/>
        <v>14100</v>
      </c>
    </row>
    <row r="32" spans="1:7" x14ac:dyDescent="0.35">
      <c r="A32" s="16" t="s">
        <v>57</v>
      </c>
      <c r="B32" s="16" t="s">
        <v>58</v>
      </c>
      <c r="C32" s="17" t="s">
        <v>10</v>
      </c>
      <c r="D32" s="18" t="s">
        <v>69</v>
      </c>
      <c r="E32" s="18" t="s">
        <v>70</v>
      </c>
      <c r="F32" s="19">
        <v>164</v>
      </c>
      <c r="G32" s="48">
        <f t="shared" si="0"/>
        <v>24600</v>
      </c>
    </row>
    <row r="33" spans="1:7" x14ac:dyDescent="0.35">
      <c r="A33" s="16" t="s">
        <v>57</v>
      </c>
      <c r="B33" s="16" t="s">
        <v>58</v>
      </c>
      <c r="C33" s="17" t="s">
        <v>10</v>
      </c>
      <c r="D33" s="18" t="s">
        <v>71</v>
      </c>
      <c r="E33" s="18" t="s">
        <v>72</v>
      </c>
      <c r="F33" s="19">
        <v>674</v>
      </c>
      <c r="G33" s="48">
        <f t="shared" si="0"/>
        <v>101100</v>
      </c>
    </row>
    <row r="34" spans="1:7" x14ac:dyDescent="0.35">
      <c r="A34" s="16" t="s">
        <v>57</v>
      </c>
      <c r="B34" s="16" t="s">
        <v>58</v>
      </c>
      <c r="C34" s="17" t="s">
        <v>10</v>
      </c>
      <c r="D34" s="18" t="s">
        <v>73</v>
      </c>
      <c r="E34" s="18" t="s">
        <v>74</v>
      </c>
      <c r="F34" s="19">
        <v>396</v>
      </c>
      <c r="G34" s="48">
        <f t="shared" si="0"/>
        <v>59400</v>
      </c>
    </row>
    <row r="35" spans="1:7" x14ac:dyDescent="0.35">
      <c r="A35" s="16" t="s">
        <v>57</v>
      </c>
      <c r="B35" s="16" t="s">
        <v>58</v>
      </c>
      <c r="C35" s="17" t="s">
        <v>10</v>
      </c>
      <c r="D35" s="18" t="s">
        <v>75</v>
      </c>
      <c r="E35" s="18" t="s">
        <v>76</v>
      </c>
      <c r="F35" s="19">
        <v>13</v>
      </c>
      <c r="G35" s="48">
        <f t="shared" si="0"/>
        <v>1950</v>
      </c>
    </row>
    <row r="36" spans="1:7" x14ac:dyDescent="0.35">
      <c r="A36" s="16" t="s">
        <v>57</v>
      </c>
      <c r="B36" s="16" t="s">
        <v>58</v>
      </c>
      <c r="C36" s="17" t="s">
        <v>10</v>
      </c>
      <c r="D36" s="18" t="s">
        <v>77</v>
      </c>
      <c r="E36" s="18" t="s">
        <v>78</v>
      </c>
      <c r="F36" s="19">
        <v>2</v>
      </c>
      <c r="G36" s="48">
        <f t="shared" si="0"/>
        <v>300</v>
      </c>
    </row>
    <row r="37" spans="1:7" x14ac:dyDescent="0.35">
      <c r="A37" s="16" t="s">
        <v>57</v>
      </c>
      <c r="B37" s="16" t="s">
        <v>58</v>
      </c>
      <c r="C37" s="17" t="s">
        <v>10</v>
      </c>
      <c r="D37" s="18" t="s">
        <v>79</v>
      </c>
      <c r="E37" s="18" t="s">
        <v>80</v>
      </c>
      <c r="F37" s="19">
        <v>96</v>
      </c>
      <c r="G37" s="48">
        <f t="shared" si="0"/>
        <v>14400</v>
      </c>
    </row>
    <row r="38" spans="1:7" x14ac:dyDescent="0.35">
      <c r="A38" s="16" t="s">
        <v>57</v>
      </c>
      <c r="B38" s="16" t="s">
        <v>58</v>
      </c>
      <c r="C38" s="17" t="s">
        <v>10</v>
      </c>
      <c r="D38" s="18" t="s">
        <v>81</v>
      </c>
      <c r="E38" s="18" t="s">
        <v>82</v>
      </c>
      <c r="F38" s="19">
        <v>6</v>
      </c>
      <c r="G38" s="48">
        <f t="shared" si="0"/>
        <v>900</v>
      </c>
    </row>
    <row r="39" spans="1:7" x14ac:dyDescent="0.35">
      <c r="A39" s="16" t="s">
        <v>57</v>
      </c>
      <c r="B39" s="16" t="s">
        <v>58</v>
      </c>
      <c r="C39" s="21" t="s">
        <v>22</v>
      </c>
      <c r="D39" s="21" t="s">
        <v>83</v>
      </c>
      <c r="E39" s="21" t="s">
        <v>84</v>
      </c>
      <c r="F39" s="22">
        <v>646</v>
      </c>
      <c r="G39" s="48">
        <f t="shared" si="0"/>
        <v>96900</v>
      </c>
    </row>
    <row r="40" spans="1:7" x14ac:dyDescent="0.35">
      <c r="A40" s="16" t="s">
        <v>57</v>
      </c>
      <c r="B40" s="16" t="s">
        <v>58</v>
      </c>
      <c r="C40" s="21" t="s">
        <v>22</v>
      </c>
      <c r="D40" s="21" t="s">
        <v>85</v>
      </c>
      <c r="E40" s="21" t="s">
        <v>86</v>
      </c>
      <c r="F40" s="22">
        <v>1093</v>
      </c>
      <c r="G40" s="48">
        <f t="shared" si="0"/>
        <v>163950</v>
      </c>
    </row>
    <row r="41" spans="1:7" x14ac:dyDescent="0.35">
      <c r="A41" s="16" t="s">
        <v>57</v>
      </c>
      <c r="B41" s="16" t="s">
        <v>58</v>
      </c>
      <c r="C41" s="21" t="s">
        <v>22</v>
      </c>
      <c r="D41" s="21" t="s">
        <v>87</v>
      </c>
      <c r="E41" s="21" t="s">
        <v>88</v>
      </c>
      <c r="F41" s="22">
        <v>505</v>
      </c>
      <c r="G41" s="48">
        <f t="shared" si="0"/>
        <v>75750</v>
      </c>
    </row>
    <row r="42" spans="1:7" x14ac:dyDescent="0.35">
      <c r="A42" s="16" t="s">
        <v>57</v>
      </c>
      <c r="B42" s="16" t="s">
        <v>58</v>
      </c>
      <c r="C42" s="18" t="s">
        <v>89</v>
      </c>
      <c r="D42" s="18" t="s">
        <v>90</v>
      </c>
      <c r="E42" s="18" t="s">
        <v>91</v>
      </c>
      <c r="F42" s="19">
        <v>319</v>
      </c>
      <c r="G42" s="48">
        <f t="shared" si="0"/>
        <v>47850</v>
      </c>
    </row>
    <row r="43" spans="1:7" x14ac:dyDescent="0.35">
      <c r="A43" s="16" t="s">
        <v>57</v>
      </c>
      <c r="B43" s="16" t="s">
        <v>58</v>
      </c>
      <c r="C43" s="21" t="s">
        <v>93</v>
      </c>
      <c r="D43" s="21" t="s">
        <v>94</v>
      </c>
      <c r="E43" s="21" t="s">
        <v>95</v>
      </c>
      <c r="F43" s="22">
        <v>250</v>
      </c>
      <c r="G43" s="48">
        <f t="shared" si="0"/>
        <v>37500</v>
      </c>
    </row>
    <row r="44" spans="1:7" x14ac:dyDescent="0.35">
      <c r="A44" s="16" t="s">
        <v>57</v>
      </c>
      <c r="B44" s="16" t="s">
        <v>58</v>
      </c>
      <c r="C44" s="21" t="s">
        <v>93</v>
      </c>
      <c r="D44" s="21" t="s">
        <v>96</v>
      </c>
      <c r="E44" s="21" t="s">
        <v>97</v>
      </c>
      <c r="F44" s="22">
        <v>1440</v>
      </c>
      <c r="G44" s="48">
        <f t="shared" si="0"/>
        <v>216000</v>
      </c>
    </row>
    <row r="45" spans="1:7" x14ac:dyDescent="0.35">
      <c r="A45" s="16" t="s">
        <v>57</v>
      </c>
      <c r="B45" s="16" t="s">
        <v>58</v>
      </c>
      <c r="C45" s="21" t="s">
        <v>93</v>
      </c>
      <c r="D45" s="21" t="s">
        <v>98</v>
      </c>
      <c r="E45" s="21" t="s">
        <v>99</v>
      </c>
      <c r="F45" s="22">
        <v>161</v>
      </c>
      <c r="G45" s="48">
        <f t="shared" si="0"/>
        <v>24150</v>
      </c>
    </row>
    <row r="46" spans="1:7" x14ac:dyDescent="0.35">
      <c r="A46" s="16" t="s">
        <v>57</v>
      </c>
      <c r="B46" s="16" t="s">
        <v>58</v>
      </c>
      <c r="C46" s="21" t="s">
        <v>93</v>
      </c>
      <c r="D46" s="21" t="s">
        <v>100</v>
      </c>
      <c r="E46" s="21" t="s">
        <v>101</v>
      </c>
      <c r="F46" s="22">
        <v>961</v>
      </c>
      <c r="G46" s="48">
        <f t="shared" si="0"/>
        <v>144150</v>
      </c>
    </row>
    <row r="47" spans="1:7" x14ac:dyDescent="0.35">
      <c r="A47" s="16" t="s">
        <v>57</v>
      </c>
      <c r="B47" s="16" t="s">
        <v>58</v>
      </c>
      <c r="C47" s="21" t="s">
        <v>93</v>
      </c>
      <c r="D47" s="21" t="s">
        <v>102</v>
      </c>
      <c r="E47" s="21" t="s">
        <v>103</v>
      </c>
      <c r="F47" s="22">
        <v>707</v>
      </c>
      <c r="G47" s="48">
        <f t="shared" si="0"/>
        <v>106050</v>
      </c>
    </row>
    <row r="48" spans="1:7" x14ac:dyDescent="0.35">
      <c r="A48" s="16" t="s">
        <v>57</v>
      </c>
      <c r="B48" s="16" t="s">
        <v>58</v>
      </c>
      <c r="C48" s="18" t="s">
        <v>105</v>
      </c>
      <c r="D48" s="18" t="s">
        <v>106</v>
      </c>
      <c r="E48" s="18" t="s">
        <v>107</v>
      </c>
      <c r="F48" s="19">
        <v>324</v>
      </c>
      <c r="G48" s="48">
        <f t="shared" si="0"/>
        <v>48600</v>
      </c>
    </row>
    <row r="49" spans="1:7" x14ac:dyDescent="0.35">
      <c r="A49" s="16" t="s">
        <v>57</v>
      </c>
      <c r="B49" s="16" t="s">
        <v>58</v>
      </c>
      <c r="C49" s="18" t="s">
        <v>105</v>
      </c>
      <c r="D49" s="18" t="s">
        <v>108</v>
      </c>
      <c r="E49" s="18" t="s">
        <v>109</v>
      </c>
      <c r="F49" s="19">
        <v>1013</v>
      </c>
      <c r="G49" s="48">
        <f t="shared" si="0"/>
        <v>151950</v>
      </c>
    </row>
    <row r="50" spans="1:7" x14ac:dyDescent="0.35">
      <c r="A50" s="16" t="s">
        <v>57</v>
      </c>
      <c r="B50" s="16" t="s">
        <v>58</v>
      </c>
      <c r="C50" s="18" t="s">
        <v>105</v>
      </c>
      <c r="D50" s="18" t="s">
        <v>110</v>
      </c>
      <c r="E50" s="18" t="s">
        <v>111</v>
      </c>
      <c r="F50" s="19">
        <v>17</v>
      </c>
      <c r="G50" s="48">
        <f t="shared" si="0"/>
        <v>2550</v>
      </c>
    </row>
    <row r="51" spans="1:7" x14ac:dyDescent="0.35">
      <c r="A51" s="16" t="s">
        <v>113</v>
      </c>
      <c r="B51" s="16" t="s">
        <v>114</v>
      </c>
      <c r="C51" s="21" t="s">
        <v>115</v>
      </c>
      <c r="D51" s="21" t="s">
        <v>116</v>
      </c>
      <c r="E51" s="21" t="s">
        <v>117</v>
      </c>
      <c r="F51" s="22">
        <v>169</v>
      </c>
      <c r="G51" s="48">
        <f t="shared" si="0"/>
        <v>25350</v>
      </c>
    </row>
    <row r="52" spans="1:7" x14ac:dyDescent="0.35">
      <c r="A52" s="16" t="s">
        <v>113</v>
      </c>
      <c r="B52" s="16" t="s">
        <v>114</v>
      </c>
      <c r="C52" s="21" t="s">
        <v>115</v>
      </c>
      <c r="D52" s="21" t="s">
        <v>118</v>
      </c>
      <c r="E52" s="21" t="s">
        <v>119</v>
      </c>
      <c r="F52" s="22">
        <v>16</v>
      </c>
      <c r="G52" s="48">
        <f t="shared" si="0"/>
        <v>2400</v>
      </c>
    </row>
    <row r="53" spans="1:7" x14ac:dyDescent="0.35">
      <c r="A53" s="4" t="s">
        <v>122</v>
      </c>
      <c r="B53" s="4" t="s">
        <v>123</v>
      </c>
      <c r="C53" s="8" t="s">
        <v>124</v>
      </c>
      <c r="D53" s="8" t="s">
        <v>125</v>
      </c>
      <c r="E53" s="8" t="s">
        <v>126</v>
      </c>
      <c r="F53" s="9">
        <v>17</v>
      </c>
      <c r="G53" s="48">
        <f t="shared" si="0"/>
        <v>2550</v>
      </c>
    </row>
    <row r="54" spans="1:7" x14ac:dyDescent="0.35">
      <c r="A54" s="4" t="s">
        <v>122</v>
      </c>
      <c r="B54" s="4" t="s">
        <v>123</v>
      </c>
      <c r="C54" s="8" t="s">
        <v>124</v>
      </c>
      <c r="D54" s="8" t="s">
        <v>127</v>
      </c>
      <c r="E54" s="8" t="s">
        <v>80</v>
      </c>
      <c r="F54" s="9">
        <v>469</v>
      </c>
      <c r="G54" s="48">
        <f t="shared" si="0"/>
        <v>70350</v>
      </c>
    </row>
    <row r="55" spans="1:7" x14ac:dyDescent="0.35">
      <c r="A55" s="4" t="s">
        <v>122</v>
      </c>
      <c r="B55" s="4" t="s">
        <v>123</v>
      </c>
      <c r="C55" s="28" t="s">
        <v>129</v>
      </c>
      <c r="D55" s="28" t="s">
        <v>130</v>
      </c>
      <c r="E55" s="28" t="s">
        <v>131</v>
      </c>
      <c r="F55" s="29">
        <v>71</v>
      </c>
      <c r="G55" s="48">
        <f t="shared" si="0"/>
        <v>10650</v>
      </c>
    </row>
    <row r="56" spans="1:7" x14ac:dyDescent="0.35">
      <c r="A56" s="4" t="s">
        <v>122</v>
      </c>
      <c r="B56" s="4" t="s">
        <v>123</v>
      </c>
      <c r="C56" s="8" t="s">
        <v>48</v>
      </c>
      <c r="D56" s="8" t="s">
        <v>49</v>
      </c>
      <c r="E56" s="8" t="s">
        <v>50</v>
      </c>
      <c r="F56" s="9">
        <v>70</v>
      </c>
      <c r="G56" s="48">
        <f t="shared" si="0"/>
        <v>10500</v>
      </c>
    </row>
    <row r="57" spans="1:7" x14ac:dyDescent="0.35">
      <c r="A57" s="4" t="s">
        <v>122</v>
      </c>
      <c r="B57" s="4" t="s">
        <v>123</v>
      </c>
      <c r="C57" s="8" t="s">
        <v>48</v>
      </c>
      <c r="D57" s="8" t="s">
        <v>133</v>
      </c>
      <c r="E57" s="8" t="s">
        <v>134</v>
      </c>
      <c r="F57" s="9">
        <v>1301</v>
      </c>
      <c r="G57" s="48">
        <f t="shared" si="0"/>
        <v>195150</v>
      </c>
    </row>
    <row r="58" spans="1:7" x14ac:dyDescent="0.35">
      <c r="A58" s="4" t="s">
        <v>122</v>
      </c>
      <c r="B58" s="4" t="s">
        <v>123</v>
      </c>
      <c r="C58" s="8" t="s">
        <v>48</v>
      </c>
      <c r="D58" s="8" t="s">
        <v>51</v>
      </c>
      <c r="E58" s="8" t="s">
        <v>52</v>
      </c>
      <c r="F58" s="9">
        <v>319</v>
      </c>
      <c r="G58" s="48">
        <f t="shared" si="0"/>
        <v>47850</v>
      </c>
    </row>
    <row r="59" spans="1:7" x14ac:dyDescent="0.35">
      <c r="A59" s="4" t="s">
        <v>122</v>
      </c>
      <c r="B59" s="4" t="s">
        <v>123</v>
      </c>
      <c r="C59" s="28" t="s">
        <v>135</v>
      </c>
      <c r="D59" s="28" t="s">
        <v>136</v>
      </c>
      <c r="E59" s="28" t="s">
        <v>137</v>
      </c>
      <c r="F59" s="29">
        <v>2</v>
      </c>
      <c r="G59" s="48">
        <f t="shared" si="0"/>
        <v>300</v>
      </c>
    </row>
    <row r="60" spans="1:7" x14ac:dyDescent="0.35">
      <c r="A60" s="4" t="s">
        <v>122</v>
      </c>
      <c r="B60" s="4" t="s">
        <v>123</v>
      </c>
      <c r="C60" s="28" t="s">
        <v>135</v>
      </c>
      <c r="D60" s="28" t="s">
        <v>138</v>
      </c>
      <c r="E60" s="28" t="s">
        <v>139</v>
      </c>
      <c r="F60" s="29">
        <v>190</v>
      </c>
      <c r="G60" s="48">
        <f t="shared" si="0"/>
        <v>28500</v>
      </c>
    </row>
    <row r="61" spans="1:7" x14ac:dyDescent="0.35">
      <c r="A61" s="16" t="s">
        <v>142</v>
      </c>
      <c r="B61" s="16" t="s">
        <v>143</v>
      </c>
      <c r="C61" s="18" t="s">
        <v>22</v>
      </c>
      <c r="D61" s="18" t="s">
        <v>83</v>
      </c>
      <c r="E61" s="18" t="s">
        <v>84</v>
      </c>
      <c r="F61" s="19">
        <v>2</v>
      </c>
      <c r="G61" s="48">
        <f t="shared" si="0"/>
        <v>300</v>
      </c>
    </row>
    <row r="62" spans="1:7" x14ac:dyDescent="0.35">
      <c r="A62" s="16" t="s">
        <v>142</v>
      </c>
      <c r="B62" s="16" t="s">
        <v>143</v>
      </c>
      <c r="C62" s="18" t="s">
        <v>22</v>
      </c>
      <c r="D62" s="18" t="s">
        <v>85</v>
      </c>
      <c r="E62" s="18" t="s">
        <v>86</v>
      </c>
      <c r="F62" s="19">
        <v>1</v>
      </c>
      <c r="G62" s="48">
        <f t="shared" si="0"/>
        <v>150</v>
      </c>
    </row>
    <row r="63" spans="1:7" x14ac:dyDescent="0.35">
      <c r="A63" s="16" t="s">
        <v>142</v>
      </c>
      <c r="B63" s="16" t="s">
        <v>143</v>
      </c>
      <c r="C63" s="21" t="s">
        <v>93</v>
      </c>
      <c r="D63" s="21" t="s">
        <v>98</v>
      </c>
      <c r="E63" s="21" t="s">
        <v>99</v>
      </c>
      <c r="F63" s="22">
        <v>1</v>
      </c>
      <c r="G63" s="48">
        <f t="shared" si="0"/>
        <v>150</v>
      </c>
    </row>
    <row r="64" spans="1:7" x14ac:dyDescent="0.35">
      <c r="A64" s="4" t="s">
        <v>145</v>
      </c>
      <c r="B64" s="4" t="s">
        <v>146</v>
      </c>
      <c r="C64" s="5" t="s">
        <v>124</v>
      </c>
      <c r="D64" s="5" t="s">
        <v>147</v>
      </c>
      <c r="E64" s="5" t="s">
        <v>148</v>
      </c>
      <c r="F64" s="6">
        <v>2</v>
      </c>
      <c r="G64" s="48">
        <f t="shared" si="0"/>
        <v>300</v>
      </c>
    </row>
    <row r="65" spans="1:7" x14ac:dyDescent="0.35">
      <c r="A65" s="16" t="s">
        <v>150</v>
      </c>
      <c r="B65" s="16" t="s">
        <v>151</v>
      </c>
      <c r="C65" s="21" t="s">
        <v>10</v>
      </c>
      <c r="D65" s="21" t="s">
        <v>152</v>
      </c>
      <c r="E65" s="21" t="s">
        <v>153</v>
      </c>
      <c r="F65" s="22">
        <v>95</v>
      </c>
      <c r="G65" s="48">
        <f t="shared" si="0"/>
        <v>14250</v>
      </c>
    </row>
    <row r="66" spans="1:7" x14ac:dyDescent="0.35">
      <c r="A66" s="16" t="s">
        <v>150</v>
      </c>
      <c r="B66" s="16" t="s">
        <v>151</v>
      </c>
      <c r="C66" s="21" t="s">
        <v>10</v>
      </c>
      <c r="D66" s="21" t="s">
        <v>154</v>
      </c>
      <c r="E66" s="21" t="s">
        <v>155</v>
      </c>
      <c r="F66" s="22">
        <v>877</v>
      </c>
      <c r="G66" s="48">
        <f t="shared" si="0"/>
        <v>131550</v>
      </c>
    </row>
    <row r="67" spans="1:7" x14ac:dyDescent="0.35">
      <c r="A67" s="16" t="s">
        <v>150</v>
      </c>
      <c r="B67" s="16" t="s">
        <v>151</v>
      </c>
      <c r="C67" s="21" t="s">
        <v>10</v>
      </c>
      <c r="D67" s="21" t="s">
        <v>156</v>
      </c>
      <c r="E67" s="21" t="s">
        <v>157</v>
      </c>
      <c r="F67" s="22">
        <v>1019</v>
      </c>
      <c r="G67" s="48">
        <f t="shared" si="0"/>
        <v>152850</v>
      </c>
    </row>
    <row r="68" spans="1:7" x14ac:dyDescent="0.35">
      <c r="A68" s="16" t="s">
        <v>150</v>
      </c>
      <c r="B68" s="16" t="s">
        <v>151</v>
      </c>
      <c r="C68" s="21" t="s">
        <v>10</v>
      </c>
      <c r="D68" s="21" t="s">
        <v>158</v>
      </c>
      <c r="E68" s="21" t="s">
        <v>159</v>
      </c>
      <c r="F68" s="22">
        <v>1099</v>
      </c>
      <c r="G68" s="48">
        <f t="shared" si="0"/>
        <v>164850</v>
      </c>
    </row>
    <row r="69" spans="1:7" x14ac:dyDescent="0.35">
      <c r="A69" s="16" t="s">
        <v>150</v>
      </c>
      <c r="B69" s="16" t="s">
        <v>151</v>
      </c>
      <c r="C69" s="34" t="s">
        <v>10</v>
      </c>
      <c r="D69" s="21" t="s">
        <v>160</v>
      </c>
      <c r="E69" s="21" t="s">
        <v>161</v>
      </c>
      <c r="F69" s="22">
        <v>528</v>
      </c>
      <c r="G69" s="48">
        <f t="shared" ref="G69:G94" si="1">+$G$2*F69</f>
        <v>79200</v>
      </c>
    </row>
    <row r="70" spans="1:7" x14ac:dyDescent="0.35">
      <c r="A70" s="16" t="s">
        <v>150</v>
      </c>
      <c r="B70" s="16" t="s">
        <v>151</v>
      </c>
      <c r="C70" s="21" t="s">
        <v>10</v>
      </c>
      <c r="D70" s="21" t="s">
        <v>162</v>
      </c>
      <c r="E70" s="21" t="s">
        <v>163</v>
      </c>
      <c r="F70" s="22">
        <v>456</v>
      </c>
      <c r="G70" s="48">
        <f t="shared" si="1"/>
        <v>68400</v>
      </c>
    </row>
    <row r="71" spans="1:7" x14ac:dyDescent="0.35">
      <c r="A71" s="16" t="s">
        <v>150</v>
      </c>
      <c r="B71" s="16" t="s">
        <v>151</v>
      </c>
      <c r="C71" s="18" t="s">
        <v>164</v>
      </c>
      <c r="D71" s="18" t="s">
        <v>165</v>
      </c>
      <c r="E71" s="18" t="s">
        <v>166</v>
      </c>
      <c r="F71" s="19">
        <v>1721</v>
      </c>
      <c r="G71" s="48">
        <f t="shared" si="1"/>
        <v>258150</v>
      </c>
    </row>
    <row r="72" spans="1:7" x14ac:dyDescent="0.35">
      <c r="A72" s="16" t="s">
        <v>150</v>
      </c>
      <c r="B72" s="16" t="s">
        <v>151</v>
      </c>
      <c r="C72" s="18" t="s">
        <v>164</v>
      </c>
      <c r="D72" s="18" t="s">
        <v>167</v>
      </c>
      <c r="E72" s="18" t="s">
        <v>168</v>
      </c>
      <c r="F72" s="19">
        <v>301</v>
      </c>
      <c r="G72" s="48">
        <f t="shared" si="1"/>
        <v>45150</v>
      </c>
    </row>
    <row r="73" spans="1:7" x14ac:dyDescent="0.35">
      <c r="A73" s="4" t="s">
        <v>171</v>
      </c>
      <c r="B73" s="4" t="s">
        <v>172</v>
      </c>
      <c r="C73" s="36" t="s">
        <v>124</v>
      </c>
      <c r="D73" s="36" t="s">
        <v>173</v>
      </c>
      <c r="E73" s="36" t="s">
        <v>174</v>
      </c>
      <c r="F73" s="37">
        <v>4</v>
      </c>
      <c r="G73" s="48">
        <f t="shared" si="1"/>
        <v>600</v>
      </c>
    </row>
    <row r="74" spans="1:7" x14ac:dyDescent="0.35">
      <c r="A74" s="4" t="s">
        <v>171</v>
      </c>
      <c r="B74" s="4" t="s">
        <v>172</v>
      </c>
      <c r="C74" s="28" t="s">
        <v>115</v>
      </c>
      <c r="D74" s="28" t="s">
        <v>175</v>
      </c>
      <c r="E74" s="28" t="s">
        <v>176</v>
      </c>
      <c r="F74" s="29">
        <v>16</v>
      </c>
      <c r="G74" s="48">
        <f t="shared" si="1"/>
        <v>2400</v>
      </c>
    </row>
    <row r="75" spans="1:7" x14ac:dyDescent="0.35">
      <c r="A75" s="4" t="s">
        <v>171</v>
      </c>
      <c r="B75" s="4" t="s">
        <v>172</v>
      </c>
      <c r="C75" s="28" t="s">
        <v>115</v>
      </c>
      <c r="D75" s="28" t="s">
        <v>177</v>
      </c>
      <c r="E75" s="28" t="s">
        <v>178</v>
      </c>
      <c r="F75" s="29">
        <v>42</v>
      </c>
      <c r="G75" s="48">
        <f t="shared" si="1"/>
        <v>6300</v>
      </c>
    </row>
    <row r="76" spans="1:7" x14ac:dyDescent="0.35">
      <c r="A76" s="4" t="s">
        <v>171</v>
      </c>
      <c r="B76" s="4" t="s">
        <v>172</v>
      </c>
      <c r="C76" s="28" t="s">
        <v>115</v>
      </c>
      <c r="D76" s="28" t="s">
        <v>179</v>
      </c>
      <c r="E76" s="28" t="s">
        <v>180</v>
      </c>
      <c r="F76" s="29">
        <v>56</v>
      </c>
      <c r="G76" s="48">
        <f t="shared" si="1"/>
        <v>8400</v>
      </c>
    </row>
    <row r="77" spans="1:7" x14ac:dyDescent="0.35">
      <c r="A77" s="16" t="s">
        <v>182</v>
      </c>
      <c r="B77" s="16" t="s">
        <v>183</v>
      </c>
      <c r="C77" s="18" t="s">
        <v>129</v>
      </c>
      <c r="D77" s="18" t="s">
        <v>184</v>
      </c>
      <c r="E77" s="18" t="s">
        <v>185</v>
      </c>
      <c r="F77" s="19">
        <v>75</v>
      </c>
      <c r="G77" s="48">
        <f t="shared" si="1"/>
        <v>11250</v>
      </c>
    </row>
    <row r="78" spans="1:7" x14ac:dyDescent="0.35">
      <c r="A78" s="16" t="s">
        <v>182</v>
      </c>
      <c r="B78" s="16" t="s">
        <v>183</v>
      </c>
      <c r="C78" s="21" t="s">
        <v>115</v>
      </c>
      <c r="D78" s="21" t="s">
        <v>186</v>
      </c>
      <c r="E78" s="21" t="s">
        <v>187</v>
      </c>
      <c r="F78" s="22">
        <v>151</v>
      </c>
      <c r="G78" s="48">
        <f t="shared" si="1"/>
        <v>22650</v>
      </c>
    </row>
    <row r="79" spans="1:7" x14ac:dyDescent="0.35">
      <c r="A79" s="16" t="s">
        <v>182</v>
      </c>
      <c r="B79" s="16" t="s">
        <v>183</v>
      </c>
      <c r="C79" s="21" t="s">
        <v>115</v>
      </c>
      <c r="D79" s="21" t="s">
        <v>188</v>
      </c>
      <c r="E79" s="21" t="s">
        <v>189</v>
      </c>
      <c r="F79" s="22">
        <v>8</v>
      </c>
      <c r="G79" s="48">
        <f t="shared" si="1"/>
        <v>1200</v>
      </c>
    </row>
    <row r="80" spans="1:7" x14ac:dyDescent="0.35">
      <c r="A80" s="16" t="s">
        <v>182</v>
      </c>
      <c r="B80" s="16" t="s">
        <v>183</v>
      </c>
      <c r="C80" s="21" t="s">
        <v>115</v>
      </c>
      <c r="D80" s="21" t="s">
        <v>190</v>
      </c>
      <c r="E80" s="21" t="s">
        <v>191</v>
      </c>
      <c r="F80" s="22">
        <v>20</v>
      </c>
      <c r="G80" s="48">
        <f t="shared" si="1"/>
        <v>3000</v>
      </c>
    </row>
    <row r="81" spans="1:7" x14ac:dyDescent="0.35">
      <c r="A81" s="16" t="s">
        <v>182</v>
      </c>
      <c r="B81" s="16" t="s">
        <v>183</v>
      </c>
      <c r="C81" s="18" t="s">
        <v>135</v>
      </c>
      <c r="D81" s="18" t="s">
        <v>192</v>
      </c>
      <c r="E81" s="18" t="s">
        <v>193</v>
      </c>
      <c r="F81" s="19">
        <v>901</v>
      </c>
      <c r="G81" s="48">
        <f t="shared" si="1"/>
        <v>135150</v>
      </c>
    </row>
    <row r="82" spans="1:7" x14ac:dyDescent="0.35">
      <c r="A82" s="16" t="s">
        <v>182</v>
      </c>
      <c r="B82" s="16" t="s">
        <v>183</v>
      </c>
      <c r="C82" s="18" t="s">
        <v>135</v>
      </c>
      <c r="D82" s="18" t="s">
        <v>194</v>
      </c>
      <c r="E82" s="18" t="s">
        <v>195</v>
      </c>
      <c r="F82" s="19">
        <v>17</v>
      </c>
      <c r="G82" s="48">
        <f t="shared" si="1"/>
        <v>2550</v>
      </c>
    </row>
    <row r="83" spans="1:7" x14ac:dyDescent="0.35">
      <c r="A83" s="16" t="s">
        <v>182</v>
      </c>
      <c r="B83" s="16" t="s">
        <v>183</v>
      </c>
      <c r="C83" s="18" t="s">
        <v>135</v>
      </c>
      <c r="D83" s="18" t="s">
        <v>196</v>
      </c>
      <c r="E83" s="18" t="s">
        <v>197</v>
      </c>
      <c r="F83" s="19">
        <v>258</v>
      </c>
      <c r="G83" s="48">
        <f t="shared" si="1"/>
        <v>38700</v>
      </c>
    </row>
    <row r="84" spans="1:7" x14ac:dyDescent="0.35">
      <c r="A84" s="4" t="s">
        <v>199</v>
      </c>
      <c r="B84" s="4" t="s">
        <v>200</v>
      </c>
      <c r="C84" s="5" t="s">
        <v>105</v>
      </c>
      <c r="D84" s="5" t="s">
        <v>201</v>
      </c>
      <c r="E84" s="5" t="s">
        <v>202</v>
      </c>
      <c r="F84" s="6">
        <v>90</v>
      </c>
      <c r="G84" s="48">
        <f t="shared" si="1"/>
        <v>13500</v>
      </c>
    </row>
    <row r="85" spans="1:7" x14ac:dyDescent="0.35">
      <c r="A85" s="16" t="s">
        <v>204</v>
      </c>
      <c r="B85" s="16" t="s">
        <v>205</v>
      </c>
      <c r="C85" s="18" t="s">
        <v>28</v>
      </c>
      <c r="D85" s="18" t="s">
        <v>206</v>
      </c>
      <c r="E85" s="18" t="s">
        <v>163</v>
      </c>
      <c r="F85" s="19">
        <v>20</v>
      </c>
      <c r="G85" s="48">
        <f t="shared" si="1"/>
        <v>3000</v>
      </c>
    </row>
    <row r="86" spans="1:7" x14ac:dyDescent="0.35">
      <c r="A86" s="16" t="s">
        <v>204</v>
      </c>
      <c r="B86" s="16" t="s">
        <v>205</v>
      </c>
      <c r="C86" s="18" t="s">
        <v>28</v>
      </c>
      <c r="D86" s="18" t="s">
        <v>41</v>
      </c>
      <c r="E86" s="18" t="s">
        <v>42</v>
      </c>
      <c r="F86" s="19">
        <v>1804</v>
      </c>
      <c r="G86" s="48">
        <f t="shared" si="1"/>
        <v>270600</v>
      </c>
    </row>
    <row r="87" spans="1:7" x14ac:dyDescent="0.35">
      <c r="A87" s="16" t="s">
        <v>204</v>
      </c>
      <c r="B87" s="16" t="s">
        <v>205</v>
      </c>
      <c r="C87" s="21" t="s">
        <v>135</v>
      </c>
      <c r="D87" s="21" t="s">
        <v>207</v>
      </c>
      <c r="E87" s="21" t="s">
        <v>208</v>
      </c>
      <c r="F87" s="22">
        <v>407</v>
      </c>
      <c r="G87" s="48">
        <f t="shared" si="1"/>
        <v>61050</v>
      </c>
    </row>
    <row r="88" spans="1:7" x14ac:dyDescent="0.35">
      <c r="A88" s="16" t="s">
        <v>204</v>
      </c>
      <c r="B88" s="16" t="s">
        <v>205</v>
      </c>
      <c r="C88" s="21" t="s">
        <v>135</v>
      </c>
      <c r="D88" s="21" t="s">
        <v>209</v>
      </c>
      <c r="E88" s="21" t="s">
        <v>210</v>
      </c>
      <c r="F88" s="22">
        <v>69</v>
      </c>
      <c r="G88" s="48">
        <f t="shared" si="1"/>
        <v>10350</v>
      </c>
    </row>
    <row r="89" spans="1:7" x14ac:dyDescent="0.35">
      <c r="A89" s="16" t="s">
        <v>204</v>
      </c>
      <c r="B89" s="16" t="s">
        <v>205</v>
      </c>
      <c r="C89" s="21" t="s">
        <v>135</v>
      </c>
      <c r="D89" s="21" t="s">
        <v>196</v>
      </c>
      <c r="E89" s="21" t="s">
        <v>197</v>
      </c>
      <c r="F89" s="22">
        <v>31</v>
      </c>
      <c r="G89" s="48">
        <f t="shared" si="1"/>
        <v>4650</v>
      </c>
    </row>
    <row r="90" spans="1:7" x14ac:dyDescent="0.35">
      <c r="A90" s="4" t="s">
        <v>212</v>
      </c>
      <c r="B90" s="4" t="s">
        <v>213</v>
      </c>
      <c r="C90" s="5" t="s">
        <v>214</v>
      </c>
      <c r="D90" s="5" t="s">
        <v>215</v>
      </c>
      <c r="E90" s="5" t="s">
        <v>216</v>
      </c>
      <c r="F90" s="6">
        <v>70</v>
      </c>
      <c r="G90" s="48">
        <f t="shared" si="1"/>
        <v>10500</v>
      </c>
    </row>
    <row r="91" spans="1:7" x14ac:dyDescent="0.35">
      <c r="A91" s="16" t="s">
        <v>219</v>
      </c>
      <c r="B91" s="16" t="s">
        <v>220</v>
      </c>
      <c r="C91" s="21" t="s">
        <v>48</v>
      </c>
      <c r="D91" s="21" t="s">
        <v>221</v>
      </c>
      <c r="E91" s="21" t="s">
        <v>222</v>
      </c>
      <c r="F91" s="22">
        <v>233</v>
      </c>
      <c r="G91" s="48">
        <f t="shared" si="1"/>
        <v>34950</v>
      </c>
    </row>
    <row r="92" spans="1:7" x14ac:dyDescent="0.35">
      <c r="A92" s="16" t="s">
        <v>219</v>
      </c>
      <c r="B92" s="16" t="s">
        <v>220</v>
      </c>
      <c r="C92" s="21" t="s">
        <v>48</v>
      </c>
      <c r="D92" s="21" t="s">
        <v>223</v>
      </c>
      <c r="E92" s="21" t="s">
        <v>224</v>
      </c>
      <c r="F92" s="22">
        <v>1</v>
      </c>
      <c r="G92" s="48">
        <f t="shared" si="1"/>
        <v>150</v>
      </c>
    </row>
    <row r="93" spans="1:7" x14ac:dyDescent="0.35">
      <c r="A93" s="16" t="s">
        <v>219</v>
      </c>
      <c r="B93" s="16" t="s">
        <v>220</v>
      </c>
      <c r="C93" s="21" t="s">
        <v>48</v>
      </c>
      <c r="D93" s="21" t="s">
        <v>225</v>
      </c>
      <c r="E93" s="21" t="s">
        <v>226</v>
      </c>
      <c r="F93" s="22">
        <v>15</v>
      </c>
      <c r="G93" s="48">
        <f t="shared" si="1"/>
        <v>2250</v>
      </c>
    </row>
    <row r="94" spans="1:7" x14ac:dyDescent="0.35">
      <c r="A94" s="4" t="s">
        <v>228</v>
      </c>
      <c r="B94" s="4" t="s">
        <v>229</v>
      </c>
      <c r="C94" s="28" t="s">
        <v>230</v>
      </c>
      <c r="D94" s="28" t="s">
        <v>231</v>
      </c>
      <c r="E94" s="28" t="s">
        <v>232</v>
      </c>
      <c r="F94" s="29">
        <v>99</v>
      </c>
      <c r="G94" s="48">
        <f t="shared" si="1"/>
        <v>14850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9"/>
  <sheetViews>
    <sheetView workbookViewId="0">
      <selection activeCell="A7" sqref="A7"/>
    </sheetView>
  </sheetViews>
  <sheetFormatPr defaultRowHeight="23.25" x14ac:dyDescent="0.5"/>
  <cols>
    <col min="1" max="1" width="24.28515625" style="50" customWidth="1"/>
    <col min="2" max="2" width="15" style="50" customWidth="1"/>
    <col min="3" max="3" width="15.85546875" style="50" customWidth="1"/>
    <col min="4" max="4" width="13.5703125" style="50" customWidth="1"/>
    <col min="5" max="6" width="19.42578125" style="50" customWidth="1"/>
    <col min="7" max="7" width="22.5703125" style="50" customWidth="1"/>
    <col min="8" max="8" width="14.140625" style="50" customWidth="1"/>
    <col min="9" max="9" width="13.85546875" style="50" customWidth="1"/>
    <col min="10" max="10" width="13.7109375" style="50" customWidth="1"/>
    <col min="11" max="11" width="14.28515625" style="50" customWidth="1"/>
    <col min="12" max="12" width="16.42578125" style="50" customWidth="1"/>
    <col min="13" max="13" width="14.7109375" style="50" customWidth="1"/>
    <col min="14" max="14" width="17.5703125" style="50" customWidth="1"/>
    <col min="15" max="15" width="15.28515625" style="50" customWidth="1"/>
    <col min="16" max="16" width="24.140625" style="50" customWidth="1"/>
    <col min="17" max="17" width="12.5703125" style="50" bestFit="1" customWidth="1"/>
    <col min="18" max="16384" width="9.140625" style="50"/>
  </cols>
  <sheetData>
    <row r="2" spans="1:16" x14ac:dyDescent="0.5">
      <c r="A2" s="50" t="s">
        <v>250</v>
      </c>
    </row>
    <row r="3" spans="1:16" x14ac:dyDescent="0.5">
      <c r="A3" s="51" t="s">
        <v>249</v>
      </c>
      <c r="B3" s="51" t="s">
        <v>237</v>
      </c>
    </row>
    <row r="4" spans="1:16" x14ac:dyDescent="0.5">
      <c r="A4" s="51" t="s">
        <v>235</v>
      </c>
      <c r="B4" s="50" t="s">
        <v>124</v>
      </c>
      <c r="C4" s="50" t="s">
        <v>129</v>
      </c>
      <c r="D4" s="50" t="s">
        <v>115</v>
      </c>
      <c r="E4" s="50" t="s">
        <v>10</v>
      </c>
      <c r="F4" s="50" t="s">
        <v>22</v>
      </c>
      <c r="G4" s="50" t="s">
        <v>28</v>
      </c>
      <c r="H4" s="50" t="s">
        <v>48</v>
      </c>
      <c r="I4" s="50" t="s">
        <v>89</v>
      </c>
      <c r="J4" s="50" t="s">
        <v>214</v>
      </c>
      <c r="K4" s="50" t="s">
        <v>93</v>
      </c>
      <c r="L4" s="50" t="s">
        <v>164</v>
      </c>
      <c r="M4" s="50" t="s">
        <v>105</v>
      </c>
      <c r="N4" s="50" t="s">
        <v>135</v>
      </c>
      <c r="O4" s="50" t="s">
        <v>230</v>
      </c>
      <c r="P4" s="50" t="s">
        <v>236</v>
      </c>
    </row>
    <row r="5" spans="1:16" x14ac:dyDescent="0.5">
      <c r="A5" s="52" t="s">
        <v>9</v>
      </c>
      <c r="B5" s="53"/>
      <c r="C5" s="53"/>
      <c r="D5" s="53"/>
      <c r="E5" s="53">
        <v>850</v>
      </c>
      <c r="F5" s="53">
        <v>1903</v>
      </c>
      <c r="G5" s="53">
        <v>9316</v>
      </c>
      <c r="H5" s="53">
        <v>2741</v>
      </c>
      <c r="I5" s="53"/>
      <c r="J5" s="53"/>
      <c r="K5" s="53"/>
      <c r="L5" s="53"/>
      <c r="M5" s="53"/>
      <c r="N5" s="53"/>
      <c r="O5" s="53"/>
      <c r="P5" s="53">
        <v>14810</v>
      </c>
    </row>
    <row r="6" spans="1:16" x14ac:dyDescent="0.5">
      <c r="A6" s="52" t="s">
        <v>58</v>
      </c>
      <c r="B6" s="53"/>
      <c r="C6" s="53"/>
      <c r="D6" s="53"/>
      <c r="E6" s="53">
        <v>4474</v>
      </c>
      <c r="F6" s="53">
        <v>2244</v>
      </c>
      <c r="G6" s="53"/>
      <c r="H6" s="53"/>
      <c r="I6" s="53">
        <v>319</v>
      </c>
      <c r="J6" s="53"/>
      <c r="K6" s="53">
        <v>3519</v>
      </c>
      <c r="L6" s="53"/>
      <c r="M6" s="53">
        <v>1354</v>
      </c>
      <c r="N6" s="53"/>
      <c r="O6" s="53"/>
      <c r="P6" s="53">
        <v>11910</v>
      </c>
    </row>
    <row r="7" spans="1:16" x14ac:dyDescent="0.5">
      <c r="A7" s="52" t="s">
        <v>114</v>
      </c>
      <c r="B7" s="53"/>
      <c r="C7" s="53"/>
      <c r="D7" s="53">
        <v>185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>
        <v>185</v>
      </c>
    </row>
    <row r="8" spans="1:16" x14ac:dyDescent="0.5">
      <c r="A8" s="52" t="s">
        <v>123</v>
      </c>
      <c r="B8" s="53">
        <v>486</v>
      </c>
      <c r="C8" s="53">
        <v>71</v>
      </c>
      <c r="D8" s="53"/>
      <c r="E8" s="53"/>
      <c r="F8" s="53"/>
      <c r="G8" s="53"/>
      <c r="H8" s="53">
        <v>1690</v>
      </c>
      <c r="I8" s="53"/>
      <c r="J8" s="53"/>
      <c r="K8" s="53"/>
      <c r="L8" s="53"/>
      <c r="M8" s="53"/>
      <c r="N8" s="53">
        <v>192</v>
      </c>
      <c r="O8" s="53"/>
      <c r="P8" s="53">
        <v>2439</v>
      </c>
    </row>
    <row r="9" spans="1:16" x14ac:dyDescent="0.5">
      <c r="A9" s="52" t="s">
        <v>143</v>
      </c>
      <c r="B9" s="53"/>
      <c r="C9" s="53"/>
      <c r="D9" s="53"/>
      <c r="E9" s="53"/>
      <c r="F9" s="53">
        <v>3</v>
      </c>
      <c r="G9" s="53"/>
      <c r="H9" s="53"/>
      <c r="I9" s="53"/>
      <c r="J9" s="53"/>
      <c r="K9" s="53">
        <v>1</v>
      </c>
      <c r="L9" s="53"/>
      <c r="M9" s="53"/>
      <c r="N9" s="53"/>
      <c r="O9" s="53"/>
      <c r="P9" s="53">
        <v>4</v>
      </c>
    </row>
    <row r="10" spans="1:16" x14ac:dyDescent="0.5">
      <c r="A10" s="52" t="s">
        <v>146</v>
      </c>
      <c r="B10" s="53">
        <v>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>
        <v>2</v>
      </c>
    </row>
    <row r="11" spans="1:16" x14ac:dyDescent="0.5">
      <c r="A11" s="52" t="s">
        <v>151</v>
      </c>
      <c r="B11" s="53"/>
      <c r="C11" s="53"/>
      <c r="D11" s="53"/>
      <c r="E11" s="53">
        <v>4074</v>
      </c>
      <c r="F11" s="53"/>
      <c r="G11" s="53"/>
      <c r="H11" s="53"/>
      <c r="I11" s="53"/>
      <c r="J11" s="53"/>
      <c r="K11" s="53"/>
      <c r="L11" s="53">
        <v>2022</v>
      </c>
      <c r="M11" s="53"/>
      <c r="N11" s="53"/>
      <c r="O11" s="53"/>
      <c r="P11" s="53">
        <v>6096</v>
      </c>
    </row>
    <row r="12" spans="1:16" x14ac:dyDescent="0.5">
      <c r="A12" s="52" t="s">
        <v>172</v>
      </c>
      <c r="B12" s="53">
        <v>4</v>
      </c>
      <c r="C12" s="53"/>
      <c r="D12" s="53">
        <v>114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>
        <v>118</v>
      </c>
    </row>
    <row r="13" spans="1:16" x14ac:dyDescent="0.5">
      <c r="A13" s="52" t="s">
        <v>183</v>
      </c>
      <c r="B13" s="53"/>
      <c r="C13" s="53">
        <v>75</v>
      </c>
      <c r="D13" s="53">
        <v>179</v>
      </c>
      <c r="E13" s="53"/>
      <c r="F13" s="53"/>
      <c r="G13" s="53"/>
      <c r="H13" s="53"/>
      <c r="I13" s="53"/>
      <c r="J13" s="53"/>
      <c r="K13" s="53"/>
      <c r="L13" s="53"/>
      <c r="M13" s="53"/>
      <c r="N13" s="53">
        <v>1176</v>
      </c>
      <c r="O13" s="53"/>
      <c r="P13" s="53">
        <v>1430</v>
      </c>
    </row>
    <row r="14" spans="1:16" x14ac:dyDescent="0.5">
      <c r="A14" s="52" t="s">
        <v>200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>
        <v>90</v>
      </c>
      <c r="N14" s="53"/>
      <c r="O14" s="53"/>
      <c r="P14" s="53">
        <v>90</v>
      </c>
    </row>
    <row r="15" spans="1:16" x14ac:dyDescent="0.5">
      <c r="A15" s="52" t="s">
        <v>205</v>
      </c>
      <c r="B15" s="53"/>
      <c r="C15" s="53"/>
      <c r="D15" s="53"/>
      <c r="E15" s="53"/>
      <c r="F15" s="53"/>
      <c r="G15" s="53">
        <v>1824</v>
      </c>
      <c r="H15" s="53"/>
      <c r="I15" s="53"/>
      <c r="J15" s="53"/>
      <c r="K15" s="53"/>
      <c r="L15" s="53"/>
      <c r="M15" s="53"/>
      <c r="N15" s="53">
        <v>507</v>
      </c>
      <c r="O15" s="53"/>
      <c r="P15" s="53">
        <v>2331</v>
      </c>
    </row>
    <row r="16" spans="1:16" x14ac:dyDescent="0.5">
      <c r="A16" s="52" t="s">
        <v>213</v>
      </c>
      <c r="B16" s="53"/>
      <c r="C16" s="53"/>
      <c r="D16" s="53"/>
      <c r="E16" s="53"/>
      <c r="F16" s="53"/>
      <c r="G16" s="53"/>
      <c r="H16" s="53"/>
      <c r="I16" s="53"/>
      <c r="J16" s="53">
        <v>70</v>
      </c>
      <c r="K16" s="53"/>
      <c r="L16" s="53"/>
      <c r="M16" s="53"/>
      <c r="N16" s="53"/>
      <c r="O16" s="53"/>
      <c r="P16" s="53">
        <v>70</v>
      </c>
    </row>
    <row r="17" spans="1:16" x14ac:dyDescent="0.5">
      <c r="A17" s="52" t="s">
        <v>220</v>
      </c>
      <c r="B17" s="53"/>
      <c r="C17" s="53"/>
      <c r="D17" s="53"/>
      <c r="E17" s="53"/>
      <c r="F17" s="53"/>
      <c r="G17" s="53"/>
      <c r="H17" s="53">
        <v>249</v>
      </c>
      <c r="I17" s="53"/>
      <c r="J17" s="53"/>
      <c r="K17" s="53"/>
      <c r="L17" s="53"/>
      <c r="M17" s="53"/>
      <c r="N17" s="53"/>
      <c r="O17" s="53"/>
      <c r="P17" s="53">
        <v>249</v>
      </c>
    </row>
    <row r="18" spans="1:16" x14ac:dyDescent="0.5">
      <c r="A18" s="52" t="s">
        <v>229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99</v>
      </c>
      <c r="P18" s="53">
        <v>99</v>
      </c>
    </row>
    <row r="19" spans="1:16" x14ac:dyDescent="0.5">
      <c r="A19" s="52" t="s">
        <v>236</v>
      </c>
      <c r="B19" s="53">
        <v>492</v>
      </c>
      <c r="C19" s="53">
        <v>146</v>
      </c>
      <c r="D19" s="53">
        <v>478</v>
      </c>
      <c r="E19" s="53">
        <v>9398</v>
      </c>
      <c r="F19" s="53">
        <v>4150</v>
      </c>
      <c r="G19" s="53">
        <v>11140</v>
      </c>
      <c r="H19" s="53">
        <v>4680</v>
      </c>
      <c r="I19" s="53">
        <v>319</v>
      </c>
      <c r="J19" s="53">
        <v>70</v>
      </c>
      <c r="K19" s="53">
        <v>3520</v>
      </c>
      <c r="L19" s="53">
        <v>2022</v>
      </c>
      <c r="M19" s="53">
        <v>1444</v>
      </c>
      <c r="N19" s="53">
        <v>1875</v>
      </c>
      <c r="O19" s="53">
        <v>99</v>
      </c>
      <c r="P19" s="53">
        <v>39833</v>
      </c>
    </row>
  </sheetData>
  <pageMargins left="0.17" right="0.17" top="0.74803149606299213" bottom="0.74803149606299213" header="0.31496062992125984" footer="0.31496062992125984"/>
  <pageSetup paperSize="9" scale="8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="60" zoomScaleNormal="60" workbookViewId="0">
      <pane xSplit="1" ySplit="4" topLeftCell="C6" activePane="bottomRight" state="frozen"/>
      <selection pane="topRight" activeCell="B1" sqref="B1"/>
      <selection pane="bottomLeft" activeCell="A3" sqref="A3"/>
      <selection pane="bottomRight" activeCell="P10" sqref="P10"/>
    </sheetView>
  </sheetViews>
  <sheetFormatPr defaultRowHeight="21" x14ac:dyDescent="0.35"/>
  <cols>
    <col min="1" max="1" width="31.85546875" style="49" customWidth="1"/>
    <col min="2" max="2" width="18.7109375" style="49" customWidth="1"/>
    <col min="3" max="3" width="18.28515625" style="49" customWidth="1"/>
    <col min="4" max="4" width="16.7109375" style="49" customWidth="1"/>
    <col min="5" max="5" width="15.42578125" style="49" bestFit="1" customWidth="1"/>
    <col min="6" max="6" width="13.5703125" style="49" bestFit="1" customWidth="1"/>
    <col min="7" max="7" width="15.42578125" style="49" bestFit="1" customWidth="1"/>
    <col min="8" max="8" width="18.7109375" style="49" customWidth="1"/>
    <col min="9" max="9" width="13.42578125" style="49" bestFit="1" customWidth="1"/>
    <col min="10" max="10" width="16.7109375" style="49" customWidth="1"/>
    <col min="11" max="11" width="18.85546875" style="49" customWidth="1"/>
    <col min="12" max="12" width="18.5703125" style="49" customWidth="1"/>
    <col min="13" max="13" width="19.28515625" style="49" customWidth="1"/>
    <col min="14" max="14" width="19.42578125" style="49" customWidth="1"/>
    <col min="15" max="15" width="18.28515625" style="49" customWidth="1"/>
    <col min="16" max="16" width="22.140625" style="61" bestFit="1" customWidth="1"/>
    <col min="17" max="17" width="16" style="49" hidden="1" customWidth="1"/>
    <col min="18" max="18" width="12.28515625" style="49" customWidth="1"/>
    <col min="19" max="256" width="9.140625" style="49"/>
    <col min="257" max="257" width="31.85546875" style="49" customWidth="1"/>
    <col min="258" max="258" width="16.42578125" style="49" bestFit="1" customWidth="1"/>
    <col min="259" max="259" width="16.5703125" style="49" customWidth="1"/>
    <col min="260" max="260" width="17.140625" style="49" customWidth="1"/>
    <col min="261" max="261" width="20.140625" style="49" customWidth="1"/>
    <col min="262" max="262" width="18.85546875" style="49" customWidth="1"/>
    <col min="263" max="263" width="21" style="49" customWidth="1"/>
    <col min="264" max="264" width="17.85546875" style="49" customWidth="1"/>
    <col min="265" max="265" width="18.28515625" style="49" customWidth="1"/>
    <col min="266" max="266" width="14.7109375" style="49" customWidth="1"/>
    <col min="267" max="267" width="17.85546875" style="49" customWidth="1"/>
    <col min="268" max="268" width="18.140625" style="49" customWidth="1"/>
    <col min="269" max="269" width="18.85546875" style="49" customWidth="1"/>
    <col min="270" max="270" width="17.85546875" style="49" customWidth="1"/>
    <col min="271" max="271" width="19.85546875" style="49" customWidth="1"/>
    <col min="272" max="272" width="24.42578125" style="49" customWidth="1"/>
    <col min="273" max="273" width="16" style="49" customWidth="1"/>
    <col min="274" max="512" width="9.140625" style="49"/>
    <col min="513" max="513" width="31.85546875" style="49" customWidth="1"/>
    <col min="514" max="514" width="16.42578125" style="49" bestFit="1" customWidth="1"/>
    <col min="515" max="515" width="16.5703125" style="49" customWidth="1"/>
    <col min="516" max="516" width="17.140625" style="49" customWidth="1"/>
    <col min="517" max="517" width="20.140625" style="49" customWidth="1"/>
    <col min="518" max="518" width="18.85546875" style="49" customWidth="1"/>
    <col min="519" max="519" width="21" style="49" customWidth="1"/>
    <col min="520" max="520" width="17.85546875" style="49" customWidth="1"/>
    <col min="521" max="521" width="18.28515625" style="49" customWidth="1"/>
    <col min="522" max="522" width="14.7109375" style="49" customWidth="1"/>
    <col min="523" max="523" width="17.85546875" style="49" customWidth="1"/>
    <col min="524" max="524" width="18.140625" style="49" customWidth="1"/>
    <col min="525" max="525" width="18.85546875" style="49" customWidth="1"/>
    <col min="526" max="526" width="17.85546875" style="49" customWidth="1"/>
    <col min="527" max="527" width="19.85546875" style="49" customWidth="1"/>
    <col min="528" max="528" width="24.42578125" style="49" customWidth="1"/>
    <col min="529" max="529" width="16" style="49" customWidth="1"/>
    <col min="530" max="768" width="9.140625" style="49"/>
    <col min="769" max="769" width="31.85546875" style="49" customWidth="1"/>
    <col min="770" max="770" width="16.42578125" style="49" bestFit="1" customWidth="1"/>
    <col min="771" max="771" width="16.5703125" style="49" customWidth="1"/>
    <col min="772" max="772" width="17.140625" style="49" customWidth="1"/>
    <col min="773" max="773" width="20.140625" style="49" customWidth="1"/>
    <col min="774" max="774" width="18.85546875" style="49" customWidth="1"/>
    <col min="775" max="775" width="21" style="49" customWidth="1"/>
    <col min="776" max="776" width="17.85546875" style="49" customWidth="1"/>
    <col min="777" max="777" width="18.28515625" style="49" customWidth="1"/>
    <col min="778" max="778" width="14.7109375" style="49" customWidth="1"/>
    <col min="779" max="779" width="17.85546875" style="49" customWidth="1"/>
    <col min="780" max="780" width="18.140625" style="49" customWidth="1"/>
    <col min="781" max="781" width="18.85546875" style="49" customWidth="1"/>
    <col min="782" max="782" width="17.85546875" style="49" customWidth="1"/>
    <col min="783" max="783" width="19.85546875" style="49" customWidth="1"/>
    <col min="784" max="784" width="24.42578125" style="49" customWidth="1"/>
    <col min="785" max="785" width="16" style="49" customWidth="1"/>
    <col min="786" max="1024" width="9.140625" style="49"/>
    <col min="1025" max="1025" width="31.85546875" style="49" customWidth="1"/>
    <col min="1026" max="1026" width="16.42578125" style="49" bestFit="1" customWidth="1"/>
    <col min="1027" max="1027" width="16.5703125" style="49" customWidth="1"/>
    <col min="1028" max="1028" width="17.140625" style="49" customWidth="1"/>
    <col min="1029" max="1029" width="20.140625" style="49" customWidth="1"/>
    <col min="1030" max="1030" width="18.85546875" style="49" customWidth="1"/>
    <col min="1031" max="1031" width="21" style="49" customWidth="1"/>
    <col min="1032" max="1032" width="17.85546875" style="49" customWidth="1"/>
    <col min="1033" max="1033" width="18.28515625" style="49" customWidth="1"/>
    <col min="1034" max="1034" width="14.7109375" style="49" customWidth="1"/>
    <col min="1035" max="1035" width="17.85546875" style="49" customWidth="1"/>
    <col min="1036" max="1036" width="18.140625" style="49" customWidth="1"/>
    <col min="1037" max="1037" width="18.85546875" style="49" customWidth="1"/>
    <col min="1038" max="1038" width="17.85546875" style="49" customWidth="1"/>
    <col min="1039" max="1039" width="19.85546875" style="49" customWidth="1"/>
    <col min="1040" max="1040" width="24.42578125" style="49" customWidth="1"/>
    <col min="1041" max="1041" width="16" style="49" customWidth="1"/>
    <col min="1042" max="1280" width="9.140625" style="49"/>
    <col min="1281" max="1281" width="31.85546875" style="49" customWidth="1"/>
    <col min="1282" max="1282" width="16.42578125" style="49" bestFit="1" customWidth="1"/>
    <col min="1283" max="1283" width="16.5703125" style="49" customWidth="1"/>
    <col min="1284" max="1284" width="17.140625" style="49" customWidth="1"/>
    <col min="1285" max="1285" width="20.140625" style="49" customWidth="1"/>
    <col min="1286" max="1286" width="18.85546875" style="49" customWidth="1"/>
    <col min="1287" max="1287" width="21" style="49" customWidth="1"/>
    <col min="1288" max="1288" width="17.85546875" style="49" customWidth="1"/>
    <col min="1289" max="1289" width="18.28515625" style="49" customWidth="1"/>
    <col min="1290" max="1290" width="14.7109375" style="49" customWidth="1"/>
    <col min="1291" max="1291" width="17.85546875" style="49" customWidth="1"/>
    <col min="1292" max="1292" width="18.140625" style="49" customWidth="1"/>
    <col min="1293" max="1293" width="18.85546875" style="49" customWidth="1"/>
    <col min="1294" max="1294" width="17.85546875" style="49" customWidth="1"/>
    <col min="1295" max="1295" width="19.85546875" style="49" customWidth="1"/>
    <col min="1296" max="1296" width="24.42578125" style="49" customWidth="1"/>
    <col min="1297" max="1297" width="16" style="49" customWidth="1"/>
    <col min="1298" max="1536" width="9.140625" style="49"/>
    <col min="1537" max="1537" width="31.85546875" style="49" customWidth="1"/>
    <col min="1538" max="1538" width="16.42578125" style="49" bestFit="1" customWidth="1"/>
    <col min="1539" max="1539" width="16.5703125" style="49" customWidth="1"/>
    <col min="1540" max="1540" width="17.140625" style="49" customWidth="1"/>
    <col min="1541" max="1541" width="20.140625" style="49" customWidth="1"/>
    <col min="1542" max="1542" width="18.85546875" style="49" customWidth="1"/>
    <col min="1543" max="1543" width="21" style="49" customWidth="1"/>
    <col min="1544" max="1544" width="17.85546875" style="49" customWidth="1"/>
    <col min="1545" max="1545" width="18.28515625" style="49" customWidth="1"/>
    <col min="1546" max="1546" width="14.7109375" style="49" customWidth="1"/>
    <col min="1547" max="1547" width="17.85546875" style="49" customWidth="1"/>
    <col min="1548" max="1548" width="18.140625" style="49" customWidth="1"/>
    <col min="1549" max="1549" width="18.85546875" style="49" customWidth="1"/>
    <col min="1550" max="1550" width="17.85546875" style="49" customWidth="1"/>
    <col min="1551" max="1551" width="19.85546875" style="49" customWidth="1"/>
    <col min="1552" max="1552" width="24.42578125" style="49" customWidth="1"/>
    <col min="1553" max="1553" width="16" style="49" customWidth="1"/>
    <col min="1554" max="1792" width="9.140625" style="49"/>
    <col min="1793" max="1793" width="31.85546875" style="49" customWidth="1"/>
    <col min="1794" max="1794" width="16.42578125" style="49" bestFit="1" customWidth="1"/>
    <col min="1795" max="1795" width="16.5703125" style="49" customWidth="1"/>
    <col min="1796" max="1796" width="17.140625" style="49" customWidth="1"/>
    <col min="1797" max="1797" width="20.140625" style="49" customWidth="1"/>
    <col min="1798" max="1798" width="18.85546875" style="49" customWidth="1"/>
    <col min="1799" max="1799" width="21" style="49" customWidth="1"/>
    <col min="1800" max="1800" width="17.85546875" style="49" customWidth="1"/>
    <col min="1801" max="1801" width="18.28515625" style="49" customWidth="1"/>
    <col min="1802" max="1802" width="14.7109375" style="49" customWidth="1"/>
    <col min="1803" max="1803" width="17.85546875" style="49" customWidth="1"/>
    <col min="1804" max="1804" width="18.140625" style="49" customWidth="1"/>
    <col min="1805" max="1805" width="18.85546875" style="49" customWidth="1"/>
    <col min="1806" max="1806" width="17.85546875" style="49" customWidth="1"/>
    <col min="1807" max="1807" width="19.85546875" style="49" customWidth="1"/>
    <col min="1808" max="1808" width="24.42578125" style="49" customWidth="1"/>
    <col min="1809" max="1809" width="16" style="49" customWidth="1"/>
    <col min="1810" max="2048" width="9.140625" style="49"/>
    <col min="2049" max="2049" width="31.85546875" style="49" customWidth="1"/>
    <col min="2050" max="2050" width="16.42578125" style="49" bestFit="1" customWidth="1"/>
    <col min="2051" max="2051" width="16.5703125" style="49" customWidth="1"/>
    <col min="2052" max="2052" width="17.140625" style="49" customWidth="1"/>
    <col min="2053" max="2053" width="20.140625" style="49" customWidth="1"/>
    <col min="2054" max="2054" width="18.85546875" style="49" customWidth="1"/>
    <col min="2055" max="2055" width="21" style="49" customWidth="1"/>
    <col min="2056" max="2056" width="17.85546875" style="49" customWidth="1"/>
    <col min="2057" max="2057" width="18.28515625" style="49" customWidth="1"/>
    <col min="2058" max="2058" width="14.7109375" style="49" customWidth="1"/>
    <col min="2059" max="2059" width="17.85546875" style="49" customWidth="1"/>
    <col min="2060" max="2060" width="18.140625" style="49" customWidth="1"/>
    <col min="2061" max="2061" width="18.85546875" style="49" customWidth="1"/>
    <col min="2062" max="2062" width="17.85546875" style="49" customWidth="1"/>
    <col min="2063" max="2063" width="19.85546875" style="49" customWidth="1"/>
    <col min="2064" max="2064" width="24.42578125" style="49" customWidth="1"/>
    <col min="2065" max="2065" width="16" style="49" customWidth="1"/>
    <col min="2066" max="2304" width="9.140625" style="49"/>
    <col min="2305" max="2305" width="31.85546875" style="49" customWidth="1"/>
    <col min="2306" max="2306" width="16.42578125" style="49" bestFit="1" customWidth="1"/>
    <col min="2307" max="2307" width="16.5703125" style="49" customWidth="1"/>
    <col min="2308" max="2308" width="17.140625" style="49" customWidth="1"/>
    <col min="2309" max="2309" width="20.140625" style="49" customWidth="1"/>
    <col min="2310" max="2310" width="18.85546875" style="49" customWidth="1"/>
    <col min="2311" max="2311" width="21" style="49" customWidth="1"/>
    <col min="2312" max="2312" width="17.85546875" style="49" customWidth="1"/>
    <col min="2313" max="2313" width="18.28515625" style="49" customWidth="1"/>
    <col min="2314" max="2314" width="14.7109375" style="49" customWidth="1"/>
    <col min="2315" max="2315" width="17.85546875" style="49" customWidth="1"/>
    <col min="2316" max="2316" width="18.140625" style="49" customWidth="1"/>
    <col min="2317" max="2317" width="18.85546875" style="49" customWidth="1"/>
    <col min="2318" max="2318" width="17.85546875" style="49" customWidth="1"/>
    <col min="2319" max="2319" width="19.85546875" style="49" customWidth="1"/>
    <col min="2320" max="2320" width="24.42578125" style="49" customWidth="1"/>
    <col min="2321" max="2321" width="16" style="49" customWidth="1"/>
    <col min="2322" max="2560" width="9.140625" style="49"/>
    <col min="2561" max="2561" width="31.85546875" style="49" customWidth="1"/>
    <col min="2562" max="2562" width="16.42578125" style="49" bestFit="1" customWidth="1"/>
    <col min="2563" max="2563" width="16.5703125" style="49" customWidth="1"/>
    <col min="2564" max="2564" width="17.140625" style="49" customWidth="1"/>
    <col min="2565" max="2565" width="20.140625" style="49" customWidth="1"/>
    <col min="2566" max="2566" width="18.85546875" style="49" customWidth="1"/>
    <col min="2567" max="2567" width="21" style="49" customWidth="1"/>
    <col min="2568" max="2568" width="17.85546875" style="49" customWidth="1"/>
    <col min="2569" max="2569" width="18.28515625" style="49" customWidth="1"/>
    <col min="2570" max="2570" width="14.7109375" style="49" customWidth="1"/>
    <col min="2571" max="2571" width="17.85546875" style="49" customWidth="1"/>
    <col min="2572" max="2572" width="18.140625" style="49" customWidth="1"/>
    <col min="2573" max="2573" width="18.85546875" style="49" customWidth="1"/>
    <col min="2574" max="2574" width="17.85546875" style="49" customWidth="1"/>
    <col min="2575" max="2575" width="19.85546875" style="49" customWidth="1"/>
    <col min="2576" max="2576" width="24.42578125" style="49" customWidth="1"/>
    <col min="2577" max="2577" width="16" style="49" customWidth="1"/>
    <col min="2578" max="2816" width="9.140625" style="49"/>
    <col min="2817" max="2817" width="31.85546875" style="49" customWidth="1"/>
    <col min="2818" max="2818" width="16.42578125" style="49" bestFit="1" customWidth="1"/>
    <col min="2819" max="2819" width="16.5703125" style="49" customWidth="1"/>
    <col min="2820" max="2820" width="17.140625" style="49" customWidth="1"/>
    <col min="2821" max="2821" width="20.140625" style="49" customWidth="1"/>
    <col min="2822" max="2822" width="18.85546875" style="49" customWidth="1"/>
    <col min="2823" max="2823" width="21" style="49" customWidth="1"/>
    <col min="2824" max="2824" width="17.85546875" style="49" customWidth="1"/>
    <col min="2825" max="2825" width="18.28515625" style="49" customWidth="1"/>
    <col min="2826" max="2826" width="14.7109375" style="49" customWidth="1"/>
    <col min="2827" max="2827" width="17.85546875" style="49" customWidth="1"/>
    <col min="2828" max="2828" width="18.140625" style="49" customWidth="1"/>
    <col min="2829" max="2829" width="18.85546875" style="49" customWidth="1"/>
    <col min="2830" max="2830" width="17.85546875" style="49" customWidth="1"/>
    <col min="2831" max="2831" width="19.85546875" style="49" customWidth="1"/>
    <col min="2832" max="2832" width="24.42578125" style="49" customWidth="1"/>
    <col min="2833" max="2833" width="16" style="49" customWidth="1"/>
    <col min="2834" max="3072" width="9.140625" style="49"/>
    <col min="3073" max="3073" width="31.85546875" style="49" customWidth="1"/>
    <col min="3074" max="3074" width="16.42578125" style="49" bestFit="1" customWidth="1"/>
    <col min="3075" max="3075" width="16.5703125" style="49" customWidth="1"/>
    <col min="3076" max="3076" width="17.140625" style="49" customWidth="1"/>
    <col min="3077" max="3077" width="20.140625" style="49" customWidth="1"/>
    <col min="3078" max="3078" width="18.85546875" style="49" customWidth="1"/>
    <col min="3079" max="3079" width="21" style="49" customWidth="1"/>
    <col min="3080" max="3080" width="17.85546875" style="49" customWidth="1"/>
    <col min="3081" max="3081" width="18.28515625" style="49" customWidth="1"/>
    <col min="3082" max="3082" width="14.7109375" style="49" customWidth="1"/>
    <col min="3083" max="3083" width="17.85546875" style="49" customWidth="1"/>
    <col min="3084" max="3084" width="18.140625" style="49" customWidth="1"/>
    <col min="3085" max="3085" width="18.85546875" style="49" customWidth="1"/>
    <col min="3086" max="3086" width="17.85546875" style="49" customWidth="1"/>
    <col min="3087" max="3087" width="19.85546875" style="49" customWidth="1"/>
    <col min="3088" max="3088" width="24.42578125" style="49" customWidth="1"/>
    <col min="3089" max="3089" width="16" style="49" customWidth="1"/>
    <col min="3090" max="3328" width="9.140625" style="49"/>
    <col min="3329" max="3329" width="31.85546875" style="49" customWidth="1"/>
    <col min="3330" max="3330" width="16.42578125" style="49" bestFit="1" customWidth="1"/>
    <col min="3331" max="3331" width="16.5703125" style="49" customWidth="1"/>
    <col min="3332" max="3332" width="17.140625" style="49" customWidth="1"/>
    <col min="3333" max="3333" width="20.140625" style="49" customWidth="1"/>
    <col min="3334" max="3334" width="18.85546875" style="49" customWidth="1"/>
    <col min="3335" max="3335" width="21" style="49" customWidth="1"/>
    <col min="3336" max="3336" width="17.85546875" style="49" customWidth="1"/>
    <col min="3337" max="3337" width="18.28515625" style="49" customWidth="1"/>
    <col min="3338" max="3338" width="14.7109375" style="49" customWidth="1"/>
    <col min="3339" max="3339" width="17.85546875" style="49" customWidth="1"/>
    <col min="3340" max="3340" width="18.140625" style="49" customWidth="1"/>
    <col min="3341" max="3341" width="18.85546875" style="49" customWidth="1"/>
    <col min="3342" max="3342" width="17.85546875" style="49" customWidth="1"/>
    <col min="3343" max="3343" width="19.85546875" style="49" customWidth="1"/>
    <col min="3344" max="3344" width="24.42578125" style="49" customWidth="1"/>
    <col min="3345" max="3345" width="16" style="49" customWidth="1"/>
    <col min="3346" max="3584" width="9.140625" style="49"/>
    <col min="3585" max="3585" width="31.85546875" style="49" customWidth="1"/>
    <col min="3586" max="3586" width="16.42578125" style="49" bestFit="1" customWidth="1"/>
    <col min="3587" max="3587" width="16.5703125" style="49" customWidth="1"/>
    <col min="3588" max="3588" width="17.140625" style="49" customWidth="1"/>
    <col min="3589" max="3589" width="20.140625" style="49" customWidth="1"/>
    <col min="3590" max="3590" width="18.85546875" style="49" customWidth="1"/>
    <col min="3591" max="3591" width="21" style="49" customWidth="1"/>
    <col min="3592" max="3592" width="17.85546875" style="49" customWidth="1"/>
    <col min="3593" max="3593" width="18.28515625" style="49" customWidth="1"/>
    <col min="3594" max="3594" width="14.7109375" style="49" customWidth="1"/>
    <col min="3595" max="3595" width="17.85546875" style="49" customWidth="1"/>
    <col min="3596" max="3596" width="18.140625" style="49" customWidth="1"/>
    <col min="3597" max="3597" width="18.85546875" style="49" customWidth="1"/>
    <col min="3598" max="3598" width="17.85546875" style="49" customWidth="1"/>
    <col min="3599" max="3599" width="19.85546875" style="49" customWidth="1"/>
    <col min="3600" max="3600" width="24.42578125" style="49" customWidth="1"/>
    <col min="3601" max="3601" width="16" style="49" customWidth="1"/>
    <col min="3602" max="3840" width="9.140625" style="49"/>
    <col min="3841" max="3841" width="31.85546875" style="49" customWidth="1"/>
    <col min="3842" max="3842" width="16.42578125" style="49" bestFit="1" customWidth="1"/>
    <col min="3843" max="3843" width="16.5703125" style="49" customWidth="1"/>
    <col min="3844" max="3844" width="17.140625" style="49" customWidth="1"/>
    <col min="3845" max="3845" width="20.140625" style="49" customWidth="1"/>
    <col min="3846" max="3846" width="18.85546875" style="49" customWidth="1"/>
    <col min="3847" max="3847" width="21" style="49" customWidth="1"/>
    <col min="3848" max="3848" width="17.85546875" style="49" customWidth="1"/>
    <col min="3849" max="3849" width="18.28515625" style="49" customWidth="1"/>
    <col min="3850" max="3850" width="14.7109375" style="49" customWidth="1"/>
    <col min="3851" max="3851" width="17.85546875" style="49" customWidth="1"/>
    <col min="3852" max="3852" width="18.140625" style="49" customWidth="1"/>
    <col min="3853" max="3853" width="18.85546875" style="49" customWidth="1"/>
    <col min="3854" max="3854" width="17.85546875" style="49" customWidth="1"/>
    <col min="3855" max="3855" width="19.85546875" style="49" customWidth="1"/>
    <col min="3856" max="3856" width="24.42578125" style="49" customWidth="1"/>
    <col min="3857" max="3857" width="16" style="49" customWidth="1"/>
    <col min="3858" max="4096" width="9.140625" style="49"/>
    <col min="4097" max="4097" width="31.85546875" style="49" customWidth="1"/>
    <col min="4098" max="4098" width="16.42578125" style="49" bestFit="1" customWidth="1"/>
    <col min="4099" max="4099" width="16.5703125" style="49" customWidth="1"/>
    <col min="4100" max="4100" width="17.140625" style="49" customWidth="1"/>
    <col min="4101" max="4101" width="20.140625" style="49" customWidth="1"/>
    <col min="4102" max="4102" width="18.85546875" style="49" customWidth="1"/>
    <col min="4103" max="4103" width="21" style="49" customWidth="1"/>
    <col min="4104" max="4104" width="17.85546875" style="49" customWidth="1"/>
    <col min="4105" max="4105" width="18.28515625" style="49" customWidth="1"/>
    <col min="4106" max="4106" width="14.7109375" style="49" customWidth="1"/>
    <col min="4107" max="4107" width="17.85546875" style="49" customWidth="1"/>
    <col min="4108" max="4108" width="18.140625" style="49" customWidth="1"/>
    <col min="4109" max="4109" width="18.85546875" style="49" customWidth="1"/>
    <col min="4110" max="4110" width="17.85546875" style="49" customWidth="1"/>
    <col min="4111" max="4111" width="19.85546875" style="49" customWidth="1"/>
    <col min="4112" max="4112" width="24.42578125" style="49" customWidth="1"/>
    <col min="4113" max="4113" width="16" style="49" customWidth="1"/>
    <col min="4114" max="4352" width="9.140625" style="49"/>
    <col min="4353" max="4353" width="31.85546875" style="49" customWidth="1"/>
    <col min="4354" max="4354" width="16.42578125" style="49" bestFit="1" customWidth="1"/>
    <col min="4355" max="4355" width="16.5703125" style="49" customWidth="1"/>
    <col min="4356" max="4356" width="17.140625" style="49" customWidth="1"/>
    <col min="4357" max="4357" width="20.140625" style="49" customWidth="1"/>
    <col min="4358" max="4358" width="18.85546875" style="49" customWidth="1"/>
    <col min="4359" max="4359" width="21" style="49" customWidth="1"/>
    <col min="4360" max="4360" width="17.85546875" style="49" customWidth="1"/>
    <col min="4361" max="4361" width="18.28515625" style="49" customWidth="1"/>
    <col min="4362" max="4362" width="14.7109375" style="49" customWidth="1"/>
    <col min="4363" max="4363" width="17.85546875" style="49" customWidth="1"/>
    <col min="4364" max="4364" width="18.140625" style="49" customWidth="1"/>
    <col min="4365" max="4365" width="18.85546875" style="49" customWidth="1"/>
    <col min="4366" max="4366" width="17.85546875" style="49" customWidth="1"/>
    <col min="4367" max="4367" width="19.85546875" style="49" customWidth="1"/>
    <col min="4368" max="4368" width="24.42578125" style="49" customWidth="1"/>
    <col min="4369" max="4369" width="16" style="49" customWidth="1"/>
    <col min="4370" max="4608" width="9.140625" style="49"/>
    <col min="4609" max="4609" width="31.85546875" style="49" customWidth="1"/>
    <col min="4610" max="4610" width="16.42578125" style="49" bestFit="1" customWidth="1"/>
    <col min="4611" max="4611" width="16.5703125" style="49" customWidth="1"/>
    <col min="4612" max="4612" width="17.140625" style="49" customWidth="1"/>
    <col min="4613" max="4613" width="20.140625" style="49" customWidth="1"/>
    <col min="4614" max="4614" width="18.85546875" style="49" customWidth="1"/>
    <col min="4615" max="4615" width="21" style="49" customWidth="1"/>
    <col min="4616" max="4616" width="17.85546875" style="49" customWidth="1"/>
    <col min="4617" max="4617" width="18.28515625" style="49" customWidth="1"/>
    <col min="4618" max="4618" width="14.7109375" style="49" customWidth="1"/>
    <col min="4619" max="4619" width="17.85546875" style="49" customWidth="1"/>
    <col min="4620" max="4620" width="18.140625" style="49" customWidth="1"/>
    <col min="4621" max="4621" width="18.85546875" style="49" customWidth="1"/>
    <col min="4622" max="4622" width="17.85546875" style="49" customWidth="1"/>
    <col min="4623" max="4623" width="19.85546875" style="49" customWidth="1"/>
    <col min="4624" max="4624" width="24.42578125" style="49" customWidth="1"/>
    <col min="4625" max="4625" width="16" style="49" customWidth="1"/>
    <col min="4626" max="4864" width="9.140625" style="49"/>
    <col min="4865" max="4865" width="31.85546875" style="49" customWidth="1"/>
    <col min="4866" max="4866" width="16.42578125" style="49" bestFit="1" customWidth="1"/>
    <col min="4867" max="4867" width="16.5703125" style="49" customWidth="1"/>
    <col min="4868" max="4868" width="17.140625" style="49" customWidth="1"/>
    <col min="4869" max="4869" width="20.140625" style="49" customWidth="1"/>
    <col min="4870" max="4870" width="18.85546875" style="49" customWidth="1"/>
    <col min="4871" max="4871" width="21" style="49" customWidth="1"/>
    <col min="4872" max="4872" width="17.85546875" style="49" customWidth="1"/>
    <col min="4873" max="4873" width="18.28515625" style="49" customWidth="1"/>
    <col min="4874" max="4874" width="14.7109375" style="49" customWidth="1"/>
    <col min="4875" max="4875" width="17.85546875" style="49" customWidth="1"/>
    <col min="4876" max="4876" width="18.140625" style="49" customWidth="1"/>
    <col min="4877" max="4877" width="18.85546875" style="49" customWidth="1"/>
    <col min="4878" max="4878" width="17.85546875" style="49" customWidth="1"/>
    <col min="4879" max="4879" width="19.85546875" style="49" customWidth="1"/>
    <col min="4880" max="4880" width="24.42578125" style="49" customWidth="1"/>
    <col min="4881" max="4881" width="16" style="49" customWidth="1"/>
    <col min="4882" max="5120" width="9.140625" style="49"/>
    <col min="5121" max="5121" width="31.85546875" style="49" customWidth="1"/>
    <col min="5122" max="5122" width="16.42578125" style="49" bestFit="1" customWidth="1"/>
    <col min="5123" max="5123" width="16.5703125" style="49" customWidth="1"/>
    <col min="5124" max="5124" width="17.140625" style="49" customWidth="1"/>
    <col min="5125" max="5125" width="20.140625" style="49" customWidth="1"/>
    <col min="5126" max="5126" width="18.85546875" style="49" customWidth="1"/>
    <col min="5127" max="5127" width="21" style="49" customWidth="1"/>
    <col min="5128" max="5128" width="17.85546875" style="49" customWidth="1"/>
    <col min="5129" max="5129" width="18.28515625" style="49" customWidth="1"/>
    <col min="5130" max="5130" width="14.7109375" style="49" customWidth="1"/>
    <col min="5131" max="5131" width="17.85546875" style="49" customWidth="1"/>
    <col min="5132" max="5132" width="18.140625" style="49" customWidth="1"/>
    <col min="5133" max="5133" width="18.85546875" style="49" customWidth="1"/>
    <col min="5134" max="5134" width="17.85546875" style="49" customWidth="1"/>
    <col min="5135" max="5135" width="19.85546875" style="49" customWidth="1"/>
    <col min="5136" max="5136" width="24.42578125" style="49" customWidth="1"/>
    <col min="5137" max="5137" width="16" style="49" customWidth="1"/>
    <col min="5138" max="5376" width="9.140625" style="49"/>
    <col min="5377" max="5377" width="31.85546875" style="49" customWidth="1"/>
    <col min="5378" max="5378" width="16.42578125" style="49" bestFit="1" customWidth="1"/>
    <col min="5379" max="5379" width="16.5703125" style="49" customWidth="1"/>
    <col min="5380" max="5380" width="17.140625" style="49" customWidth="1"/>
    <col min="5381" max="5381" width="20.140625" style="49" customWidth="1"/>
    <col min="5382" max="5382" width="18.85546875" style="49" customWidth="1"/>
    <col min="5383" max="5383" width="21" style="49" customWidth="1"/>
    <col min="5384" max="5384" width="17.85546875" style="49" customWidth="1"/>
    <col min="5385" max="5385" width="18.28515625" style="49" customWidth="1"/>
    <col min="5386" max="5386" width="14.7109375" style="49" customWidth="1"/>
    <col min="5387" max="5387" width="17.85546875" style="49" customWidth="1"/>
    <col min="5388" max="5388" width="18.140625" style="49" customWidth="1"/>
    <col min="5389" max="5389" width="18.85546875" style="49" customWidth="1"/>
    <col min="5390" max="5390" width="17.85546875" style="49" customWidth="1"/>
    <col min="5391" max="5391" width="19.85546875" style="49" customWidth="1"/>
    <col min="5392" max="5392" width="24.42578125" style="49" customWidth="1"/>
    <col min="5393" max="5393" width="16" style="49" customWidth="1"/>
    <col min="5394" max="5632" width="9.140625" style="49"/>
    <col min="5633" max="5633" width="31.85546875" style="49" customWidth="1"/>
    <col min="5634" max="5634" width="16.42578125" style="49" bestFit="1" customWidth="1"/>
    <col min="5635" max="5635" width="16.5703125" style="49" customWidth="1"/>
    <col min="5636" max="5636" width="17.140625" style="49" customWidth="1"/>
    <col min="5637" max="5637" width="20.140625" style="49" customWidth="1"/>
    <col min="5638" max="5638" width="18.85546875" style="49" customWidth="1"/>
    <col min="5639" max="5639" width="21" style="49" customWidth="1"/>
    <col min="5640" max="5640" width="17.85546875" style="49" customWidth="1"/>
    <col min="5641" max="5641" width="18.28515625" style="49" customWidth="1"/>
    <col min="5642" max="5642" width="14.7109375" style="49" customWidth="1"/>
    <col min="5643" max="5643" width="17.85546875" style="49" customWidth="1"/>
    <col min="5644" max="5644" width="18.140625" style="49" customWidth="1"/>
    <col min="5645" max="5645" width="18.85546875" style="49" customWidth="1"/>
    <col min="5646" max="5646" width="17.85546875" style="49" customWidth="1"/>
    <col min="5647" max="5647" width="19.85546875" style="49" customWidth="1"/>
    <col min="5648" max="5648" width="24.42578125" style="49" customWidth="1"/>
    <col min="5649" max="5649" width="16" style="49" customWidth="1"/>
    <col min="5650" max="5888" width="9.140625" style="49"/>
    <col min="5889" max="5889" width="31.85546875" style="49" customWidth="1"/>
    <col min="5890" max="5890" width="16.42578125" style="49" bestFit="1" customWidth="1"/>
    <col min="5891" max="5891" width="16.5703125" style="49" customWidth="1"/>
    <col min="5892" max="5892" width="17.140625" style="49" customWidth="1"/>
    <col min="5893" max="5893" width="20.140625" style="49" customWidth="1"/>
    <col min="5894" max="5894" width="18.85546875" style="49" customWidth="1"/>
    <col min="5895" max="5895" width="21" style="49" customWidth="1"/>
    <col min="5896" max="5896" width="17.85546875" style="49" customWidth="1"/>
    <col min="5897" max="5897" width="18.28515625" style="49" customWidth="1"/>
    <col min="5898" max="5898" width="14.7109375" style="49" customWidth="1"/>
    <col min="5899" max="5899" width="17.85546875" style="49" customWidth="1"/>
    <col min="5900" max="5900" width="18.140625" style="49" customWidth="1"/>
    <col min="5901" max="5901" width="18.85546875" style="49" customWidth="1"/>
    <col min="5902" max="5902" width="17.85546875" style="49" customWidth="1"/>
    <col min="5903" max="5903" width="19.85546875" style="49" customWidth="1"/>
    <col min="5904" max="5904" width="24.42578125" style="49" customWidth="1"/>
    <col min="5905" max="5905" width="16" style="49" customWidth="1"/>
    <col min="5906" max="6144" width="9.140625" style="49"/>
    <col min="6145" max="6145" width="31.85546875" style="49" customWidth="1"/>
    <col min="6146" max="6146" width="16.42578125" style="49" bestFit="1" customWidth="1"/>
    <col min="6147" max="6147" width="16.5703125" style="49" customWidth="1"/>
    <col min="6148" max="6148" width="17.140625" style="49" customWidth="1"/>
    <col min="6149" max="6149" width="20.140625" style="49" customWidth="1"/>
    <col min="6150" max="6150" width="18.85546875" style="49" customWidth="1"/>
    <col min="6151" max="6151" width="21" style="49" customWidth="1"/>
    <col min="6152" max="6152" width="17.85546875" style="49" customWidth="1"/>
    <col min="6153" max="6153" width="18.28515625" style="49" customWidth="1"/>
    <col min="6154" max="6154" width="14.7109375" style="49" customWidth="1"/>
    <col min="6155" max="6155" width="17.85546875" style="49" customWidth="1"/>
    <col min="6156" max="6156" width="18.140625" style="49" customWidth="1"/>
    <col min="6157" max="6157" width="18.85546875" style="49" customWidth="1"/>
    <col min="6158" max="6158" width="17.85546875" style="49" customWidth="1"/>
    <col min="6159" max="6159" width="19.85546875" style="49" customWidth="1"/>
    <col min="6160" max="6160" width="24.42578125" style="49" customWidth="1"/>
    <col min="6161" max="6161" width="16" style="49" customWidth="1"/>
    <col min="6162" max="6400" width="9.140625" style="49"/>
    <col min="6401" max="6401" width="31.85546875" style="49" customWidth="1"/>
    <col min="6402" max="6402" width="16.42578125" style="49" bestFit="1" customWidth="1"/>
    <col min="6403" max="6403" width="16.5703125" style="49" customWidth="1"/>
    <col min="6404" max="6404" width="17.140625" style="49" customWidth="1"/>
    <col min="6405" max="6405" width="20.140625" style="49" customWidth="1"/>
    <col min="6406" max="6406" width="18.85546875" style="49" customWidth="1"/>
    <col min="6407" max="6407" width="21" style="49" customWidth="1"/>
    <col min="6408" max="6408" width="17.85546875" style="49" customWidth="1"/>
    <col min="6409" max="6409" width="18.28515625" style="49" customWidth="1"/>
    <col min="6410" max="6410" width="14.7109375" style="49" customWidth="1"/>
    <col min="6411" max="6411" width="17.85546875" style="49" customWidth="1"/>
    <col min="6412" max="6412" width="18.140625" style="49" customWidth="1"/>
    <col min="6413" max="6413" width="18.85546875" style="49" customWidth="1"/>
    <col min="6414" max="6414" width="17.85546875" style="49" customWidth="1"/>
    <col min="6415" max="6415" width="19.85546875" style="49" customWidth="1"/>
    <col min="6416" max="6416" width="24.42578125" style="49" customWidth="1"/>
    <col min="6417" max="6417" width="16" style="49" customWidth="1"/>
    <col min="6418" max="6656" width="9.140625" style="49"/>
    <col min="6657" max="6657" width="31.85546875" style="49" customWidth="1"/>
    <col min="6658" max="6658" width="16.42578125" style="49" bestFit="1" customWidth="1"/>
    <col min="6659" max="6659" width="16.5703125" style="49" customWidth="1"/>
    <col min="6660" max="6660" width="17.140625" style="49" customWidth="1"/>
    <col min="6661" max="6661" width="20.140625" style="49" customWidth="1"/>
    <col min="6662" max="6662" width="18.85546875" style="49" customWidth="1"/>
    <col min="6663" max="6663" width="21" style="49" customWidth="1"/>
    <col min="6664" max="6664" width="17.85546875" style="49" customWidth="1"/>
    <col min="6665" max="6665" width="18.28515625" style="49" customWidth="1"/>
    <col min="6666" max="6666" width="14.7109375" style="49" customWidth="1"/>
    <col min="6667" max="6667" width="17.85546875" style="49" customWidth="1"/>
    <col min="6668" max="6668" width="18.140625" style="49" customWidth="1"/>
    <col min="6669" max="6669" width="18.85546875" style="49" customWidth="1"/>
    <col min="6670" max="6670" width="17.85546875" style="49" customWidth="1"/>
    <col min="6671" max="6671" width="19.85546875" style="49" customWidth="1"/>
    <col min="6672" max="6672" width="24.42578125" style="49" customWidth="1"/>
    <col min="6673" max="6673" width="16" style="49" customWidth="1"/>
    <col min="6674" max="6912" width="9.140625" style="49"/>
    <col min="6913" max="6913" width="31.85546875" style="49" customWidth="1"/>
    <col min="6914" max="6914" width="16.42578125" style="49" bestFit="1" customWidth="1"/>
    <col min="6915" max="6915" width="16.5703125" style="49" customWidth="1"/>
    <col min="6916" max="6916" width="17.140625" style="49" customWidth="1"/>
    <col min="6917" max="6917" width="20.140625" style="49" customWidth="1"/>
    <col min="6918" max="6918" width="18.85546875" style="49" customWidth="1"/>
    <col min="6919" max="6919" width="21" style="49" customWidth="1"/>
    <col min="6920" max="6920" width="17.85546875" style="49" customWidth="1"/>
    <col min="6921" max="6921" width="18.28515625" style="49" customWidth="1"/>
    <col min="6922" max="6922" width="14.7109375" style="49" customWidth="1"/>
    <col min="6923" max="6923" width="17.85546875" style="49" customWidth="1"/>
    <col min="6924" max="6924" width="18.140625" style="49" customWidth="1"/>
    <col min="6925" max="6925" width="18.85546875" style="49" customWidth="1"/>
    <col min="6926" max="6926" width="17.85546875" style="49" customWidth="1"/>
    <col min="6927" max="6927" width="19.85546875" style="49" customWidth="1"/>
    <col min="6928" max="6928" width="24.42578125" style="49" customWidth="1"/>
    <col min="6929" max="6929" width="16" style="49" customWidth="1"/>
    <col min="6930" max="7168" width="9.140625" style="49"/>
    <col min="7169" max="7169" width="31.85546875" style="49" customWidth="1"/>
    <col min="7170" max="7170" width="16.42578125" style="49" bestFit="1" customWidth="1"/>
    <col min="7171" max="7171" width="16.5703125" style="49" customWidth="1"/>
    <col min="7172" max="7172" width="17.140625" style="49" customWidth="1"/>
    <col min="7173" max="7173" width="20.140625" style="49" customWidth="1"/>
    <col min="7174" max="7174" width="18.85546875" style="49" customWidth="1"/>
    <col min="7175" max="7175" width="21" style="49" customWidth="1"/>
    <col min="7176" max="7176" width="17.85546875" style="49" customWidth="1"/>
    <col min="7177" max="7177" width="18.28515625" style="49" customWidth="1"/>
    <col min="7178" max="7178" width="14.7109375" style="49" customWidth="1"/>
    <col min="7179" max="7179" width="17.85546875" style="49" customWidth="1"/>
    <col min="7180" max="7180" width="18.140625" style="49" customWidth="1"/>
    <col min="7181" max="7181" width="18.85546875" style="49" customWidth="1"/>
    <col min="7182" max="7182" width="17.85546875" style="49" customWidth="1"/>
    <col min="7183" max="7183" width="19.85546875" style="49" customWidth="1"/>
    <col min="7184" max="7184" width="24.42578125" style="49" customWidth="1"/>
    <col min="7185" max="7185" width="16" style="49" customWidth="1"/>
    <col min="7186" max="7424" width="9.140625" style="49"/>
    <col min="7425" max="7425" width="31.85546875" style="49" customWidth="1"/>
    <col min="7426" max="7426" width="16.42578125" style="49" bestFit="1" customWidth="1"/>
    <col min="7427" max="7427" width="16.5703125" style="49" customWidth="1"/>
    <col min="7428" max="7428" width="17.140625" style="49" customWidth="1"/>
    <col min="7429" max="7429" width="20.140625" style="49" customWidth="1"/>
    <col min="7430" max="7430" width="18.85546875" style="49" customWidth="1"/>
    <col min="7431" max="7431" width="21" style="49" customWidth="1"/>
    <col min="7432" max="7432" width="17.85546875" style="49" customWidth="1"/>
    <col min="7433" max="7433" width="18.28515625" style="49" customWidth="1"/>
    <col min="7434" max="7434" width="14.7109375" style="49" customWidth="1"/>
    <col min="7435" max="7435" width="17.85546875" style="49" customWidth="1"/>
    <col min="7436" max="7436" width="18.140625" style="49" customWidth="1"/>
    <col min="7437" max="7437" width="18.85546875" style="49" customWidth="1"/>
    <col min="7438" max="7438" width="17.85546875" style="49" customWidth="1"/>
    <col min="7439" max="7439" width="19.85546875" style="49" customWidth="1"/>
    <col min="7440" max="7440" width="24.42578125" style="49" customWidth="1"/>
    <col min="7441" max="7441" width="16" style="49" customWidth="1"/>
    <col min="7442" max="7680" width="9.140625" style="49"/>
    <col min="7681" max="7681" width="31.85546875" style="49" customWidth="1"/>
    <col min="7682" max="7682" width="16.42578125" style="49" bestFit="1" customWidth="1"/>
    <col min="7683" max="7683" width="16.5703125" style="49" customWidth="1"/>
    <col min="7684" max="7684" width="17.140625" style="49" customWidth="1"/>
    <col min="7685" max="7685" width="20.140625" style="49" customWidth="1"/>
    <col min="7686" max="7686" width="18.85546875" style="49" customWidth="1"/>
    <col min="7687" max="7687" width="21" style="49" customWidth="1"/>
    <col min="7688" max="7688" width="17.85546875" style="49" customWidth="1"/>
    <col min="7689" max="7689" width="18.28515625" style="49" customWidth="1"/>
    <col min="7690" max="7690" width="14.7109375" style="49" customWidth="1"/>
    <col min="7691" max="7691" width="17.85546875" style="49" customWidth="1"/>
    <col min="7692" max="7692" width="18.140625" style="49" customWidth="1"/>
    <col min="7693" max="7693" width="18.85546875" style="49" customWidth="1"/>
    <col min="7694" max="7694" width="17.85546875" style="49" customWidth="1"/>
    <col min="7695" max="7695" width="19.85546875" style="49" customWidth="1"/>
    <col min="7696" max="7696" width="24.42578125" style="49" customWidth="1"/>
    <col min="7697" max="7697" width="16" style="49" customWidth="1"/>
    <col min="7698" max="7936" width="9.140625" style="49"/>
    <col min="7937" max="7937" width="31.85546875" style="49" customWidth="1"/>
    <col min="7938" max="7938" width="16.42578125" style="49" bestFit="1" customWidth="1"/>
    <col min="7939" max="7939" width="16.5703125" style="49" customWidth="1"/>
    <col min="7940" max="7940" width="17.140625" style="49" customWidth="1"/>
    <col min="7941" max="7941" width="20.140625" style="49" customWidth="1"/>
    <col min="7942" max="7942" width="18.85546875" style="49" customWidth="1"/>
    <col min="7943" max="7943" width="21" style="49" customWidth="1"/>
    <col min="7944" max="7944" width="17.85546875" style="49" customWidth="1"/>
    <col min="7945" max="7945" width="18.28515625" style="49" customWidth="1"/>
    <col min="7946" max="7946" width="14.7109375" style="49" customWidth="1"/>
    <col min="7947" max="7947" width="17.85546875" style="49" customWidth="1"/>
    <col min="7948" max="7948" width="18.140625" style="49" customWidth="1"/>
    <col min="7949" max="7949" width="18.85546875" style="49" customWidth="1"/>
    <col min="7950" max="7950" width="17.85546875" style="49" customWidth="1"/>
    <col min="7951" max="7951" width="19.85546875" style="49" customWidth="1"/>
    <col min="7952" max="7952" width="24.42578125" style="49" customWidth="1"/>
    <col min="7953" max="7953" width="16" style="49" customWidth="1"/>
    <col min="7954" max="8192" width="9.140625" style="49"/>
    <col min="8193" max="8193" width="31.85546875" style="49" customWidth="1"/>
    <col min="8194" max="8194" width="16.42578125" style="49" bestFit="1" customWidth="1"/>
    <col min="8195" max="8195" width="16.5703125" style="49" customWidth="1"/>
    <col min="8196" max="8196" width="17.140625" style="49" customWidth="1"/>
    <col min="8197" max="8197" width="20.140625" style="49" customWidth="1"/>
    <col min="8198" max="8198" width="18.85546875" style="49" customWidth="1"/>
    <col min="8199" max="8199" width="21" style="49" customWidth="1"/>
    <col min="8200" max="8200" width="17.85546875" style="49" customWidth="1"/>
    <col min="8201" max="8201" width="18.28515625" style="49" customWidth="1"/>
    <col min="8202" max="8202" width="14.7109375" style="49" customWidth="1"/>
    <col min="8203" max="8203" width="17.85546875" style="49" customWidth="1"/>
    <col min="8204" max="8204" width="18.140625" style="49" customWidth="1"/>
    <col min="8205" max="8205" width="18.85546875" style="49" customWidth="1"/>
    <col min="8206" max="8206" width="17.85546875" style="49" customWidth="1"/>
    <col min="8207" max="8207" width="19.85546875" style="49" customWidth="1"/>
    <col min="8208" max="8208" width="24.42578125" style="49" customWidth="1"/>
    <col min="8209" max="8209" width="16" style="49" customWidth="1"/>
    <col min="8210" max="8448" width="9.140625" style="49"/>
    <col min="8449" max="8449" width="31.85546875" style="49" customWidth="1"/>
    <col min="8450" max="8450" width="16.42578125" style="49" bestFit="1" customWidth="1"/>
    <col min="8451" max="8451" width="16.5703125" style="49" customWidth="1"/>
    <col min="8452" max="8452" width="17.140625" style="49" customWidth="1"/>
    <col min="8453" max="8453" width="20.140625" style="49" customWidth="1"/>
    <col min="8454" max="8454" width="18.85546875" style="49" customWidth="1"/>
    <col min="8455" max="8455" width="21" style="49" customWidth="1"/>
    <col min="8456" max="8456" width="17.85546875" style="49" customWidth="1"/>
    <col min="8457" max="8457" width="18.28515625" style="49" customWidth="1"/>
    <col min="8458" max="8458" width="14.7109375" style="49" customWidth="1"/>
    <col min="8459" max="8459" width="17.85546875" style="49" customWidth="1"/>
    <col min="8460" max="8460" width="18.140625" style="49" customWidth="1"/>
    <col min="8461" max="8461" width="18.85546875" style="49" customWidth="1"/>
    <col min="8462" max="8462" width="17.85546875" style="49" customWidth="1"/>
    <col min="8463" max="8463" width="19.85546875" style="49" customWidth="1"/>
    <col min="8464" max="8464" width="24.42578125" style="49" customWidth="1"/>
    <col min="8465" max="8465" width="16" style="49" customWidth="1"/>
    <col min="8466" max="8704" width="9.140625" style="49"/>
    <col min="8705" max="8705" width="31.85546875" style="49" customWidth="1"/>
    <col min="8706" max="8706" width="16.42578125" style="49" bestFit="1" customWidth="1"/>
    <col min="8707" max="8707" width="16.5703125" style="49" customWidth="1"/>
    <col min="8708" max="8708" width="17.140625" style="49" customWidth="1"/>
    <col min="8709" max="8709" width="20.140625" style="49" customWidth="1"/>
    <col min="8710" max="8710" width="18.85546875" style="49" customWidth="1"/>
    <col min="8711" max="8711" width="21" style="49" customWidth="1"/>
    <col min="8712" max="8712" width="17.85546875" style="49" customWidth="1"/>
    <col min="8713" max="8713" width="18.28515625" style="49" customWidth="1"/>
    <col min="8714" max="8714" width="14.7109375" style="49" customWidth="1"/>
    <col min="8715" max="8715" width="17.85546875" style="49" customWidth="1"/>
    <col min="8716" max="8716" width="18.140625" style="49" customWidth="1"/>
    <col min="8717" max="8717" width="18.85546875" style="49" customWidth="1"/>
    <col min="8718" max="8718" width="17.85546875" style="49" customWidth="1"/>
    <col min="8719" max="8719" width="19.85546875" style="49" customWidth="1"/>
    <col min="8720" max="8720" width="24.42578125" style="49" customWidth="1"/>
    <col min="8721" max="8721" width="16" style="49" customWidth="1"/>
    <col min="8722" max="8960" width="9.140625" style="49"/>
    <col min="8961" max="8961" width="31.85546875" style="49" customWidth="1"/>
    <col min="8962" max="8962" width="16.42578125" style="49" bestFit="1" customWidth="1"/>
    <col min="8963" max="8963" width="16.5703125" style="49" customWidth="1"/>
    <col min="8964" max="8964" width="17.140625" style="49" customWidth="1"/>
    <col min="8965" max="8965" width="20.140625" style="49" customWidth="1"/>
    <col min="8966" max="8966" width="18.85546875" style="49" customWidth="1"/>
    <col min="8967" max="8967" width="21" style="49" customWidth="1"/>
    <col min="8968" max="8968" width="17.85546875" style="49" customWidth="1"/>
    <col min="8969" max="8969" width="18.28515625" style="49" customWidth="1"/>
    <col min="8970" max="8970" width="14.7109375" style="49" customWidth="1"/>
    <col min="8971" max="8971" width="17.85546875" style="49" customWidth="1"/>
    <col min="8972" max="8972" width="18.140625" style="49" customWidth="1"/>
    <col min="8973" max="8973" width="18.85546875" style="49" customWidth="1"/>
    <col min="8974" max="8974" width="17.85546875" style="49" customWidth="1"/>
    <col min="8975" max="8975" width="19.85546875" style="49" customWidth="1"/>
    <col min="8976" max="8976" width="24.42578125" style="49" customWidth="1"/>
    <col min="8977" max="8977" width="16" style="49" customWidth="1"/>
    <col min="8978" max="9216" width="9.140625" style="49"/>
    <col min="9217" max="9217" width="31.85546875" style="49" customWidth="1"/>
    <col min="9218" max="9218" width="16.42578125" style="49" bestFit="1" customWidth="1"/>
    <col min="9219" max="9219" width="16.5703125" style="49" customWidth="1"/>
    <col min="9220" max="9220" width="17.140625" style="49" customWidth="1"/>
    <col min="9221" max="9221" width="20.140625" style="49" customWidth="1"/>
    <col min="9222" max="9222" width="18.85546875" style="49" customWidth="1"/>
    <col min="9223" max="9223" width="21" style="49" customWidth="1"/>
    <col min="9224" max="9224" width="17.85546875" style="49" customWidth="1"/>
    <col min="9225" max="9225" width="18.28515625" style="49" customWidth="1"/>
    <col min="9226" max="9226" width="14.7109375" style="49" customWidth="1"/>
    <col min="9227" max="9227" width="17.85546875" style="49" customWidth="1"/>
    <col min="9228" max="9228" width="18.140625" style="49" customWidth="1"/>
    <col min="9229" max="9229" width="18.85546875" style="49" customWidth="1"/>
    <col min="9230" max="9230" width="17.85546875" style="49" customWidth="1"/>
    <col min="9231" max="9231" width="19.85546875" style="49" customWidth="1"/>
    <col min="9232" max="9232" width="24.42578125" style="49" customWidth="1"/>
    <col min="9233" max="9233" width="16" style="49" customWidth="1"/>
    <col min="9234" max="9472" width="9.140625" style="49"/>
    <col min="9473" max="9473" width="31.85546875" style="49" customWidth="1"/>
    <col min="9474" max="9474" width="16.42578125" style="49" bestFit="1" customWidth="1"/>
    <col min="9475" max="9475" width="16.5703125" style="49" customWidth="1"/>
    <col min="9476" max="9476" width="17.140625" style="49" customWidth="1"/>
    <col min="9477" max="9477" width="20.140625" style="49" customWidth="1"/>
    <col min="9478" max="9478" width="18.85546875" style="49" customWidth="1"/>
    <col min="9479" max="9479" width="21" style="49" customWidth="1"/>
    <col min="9480" max="9480" width="17.85546875" style="49" customWidth="1"/>
    <col min="9481" max="9481" width="18.28515625" style="49" customWidth="1"/>
    <col min="9482" max="9482" width="14.7109375" style="49" customWidth="1"/>
    <col min="9483" max="9483" width="17.85546875" style="49" customWidth="1"/>
    <col min="9484" max="9484" width="18.140625" style="49" customWidth="1"/>
    <col min="9485" max="9485" width="18.85546875" style="49" customWidth="1"/>
    <col min="9486" max="9486" width="17.85546875" style="49" customWidth="1"/>
    <col min="9487" max="9487" width="19.85546875" style="49" customWidth="1"/>
    <col min="9488" max="9488" width="24.42578125" style="49" customWidth="1"/>
    <col min="9489" max="9489" width="16" style="49" customWidth="1"/>
    <col min="9490" max="9728" width="9.140625" style="49"/>
    <col min="9729" max="9729" width="31.85546875" style="49" customWidth="1"/>
    <col min="9730" max="9730" width="16.42578125" style="49" bestFit="1" customWidth="1"/>
    <col min="9731" max="9731" width="16.5703125" style="49" customWidth="1"/>
    <col min="9732" max="9732" width="17.140625" style="49" customWidth="1"/>
    <col min="9733" max="9733" width="20.140625" style="49" customWidth="1"/>
    <col min="9734" max="9734" width="18.85546875" style="49" customWidth="1"/>
    <col min="9735" max="9735" width="21" style="49" customWidth="1"/>
    <col min="9736" max="9736" width="17.85546875" style="49" customWidth="1"/>
    <col min="9737" max="9737" width="18.28515625" style="49" customWidth="1"/>
    <col min="9738" max="9738" width="14.7109375" style="49" customWidth="1"/>
    <col min="9739" max="9739" width="17.85546875" style="49" customWidth="1"/>
    <col min="9740" max="9740" width="18.140625" style="49" customWidth="1"/>
    <col min="9741" max="9741" width="18.85546875" style="49" customWidth="1"/>
    <col min="9742" max="9742" width="17.85546875" style="49" customWidth="1"/>
    <col min="9743" max="9743" width="19.85546875" style="49" customWidth="1"/>
    <col min="9744" max="9744" width="24.42578125" style="49" customWidth="1"/>
    <col min="9745" max="9745" width="16" style="49" customWidth="1"/>
    <col min="9746" max="9984" width="9.140625" style="49"/>
    <col min="9985" max="9985" width="31.85546875" style="49" customWidth="1"/>
    <col min="9986" max="9986" width="16.42578125" style="49" bestFit="1" customWidth="1"/>
    <col min="9987" max="9987" width="16.5703125" style="49" customWidth="1"/>
    <col min="9988" max="9988" width="17.140625" style="49" customWidth="1"/>
    <col min="9989" max="9989" width="20.140625" style="49" customWidth="1"/>
    <col min="9990" max="9990" width="18.85546875" style="49" customWidth="1"/>
    <col min="9991" max="9991" width="21" style="49" customWidth="1"/>
    <col min="9992" max="9992" width="17.85546875" style="49" customWidth="1"/>
    <col min="9993" max="9993" width="18.28515625" style="49" customWidth="1"/>
    <col min="9994" max="9994" width="14.7109375" style="49" customWidth="1"/>
    <col min="9995" max="9995" width="17.85546875" style="49" customWidth="1"/>
    <col min="9996" max="9996" width="18.140625" style="49" customWidth="1"/>
    <col min="9997" max="9997" width="18.85546875" style="49" customWidth="1"/>
    <col min="9998" max="9998" width="17.85546875" style="49" customWidth="1"/>
    <col min="9999" max="9999" width="19.85546875" style="49" customWidth="1"/>
    <col min="10000" max="10000" width="24.42578125" style="49" customWidth="1"/>
    <col min="10001" max="10001" width="16" style="49" customWidth="1"/>
    <col min="10002" max="10240" width="9.140625" style="49"/>
    <col min="10241" max="10241" width="31.85546875" style="49" customWidth="1"/>
    <col min="10242" max="10242" width="16.42578125" style="49" bestFit="1" customWidth="1"/>
    <col min="10243" max="10243" width="16.5703125" style="49" customWidth="1"/>
    <col min="10244" max="10244" width="17.140625" style="49" customWidth="1"/>
    <col min="10245" max="10245" width="20.140625" style="49" customWidth="1"/>
    <col min="10246" max="10246" width="18.85546875" style="49" customWidth="1"/>
    <col min="10247" max="10247" width="21" style="49" customWidth="1"/>
    <col min="10248" max="10248" width="17.85546875" style="49" customWidth="1"/>
    <col min="10249" max="10249" width="18.28515625" style="49" customWidth="1"/>
    <col min="10250" max="10250" width="14.7109375" style="49" customWidth="1"/>
    <col min="10251" max="10251" width="17.85546875" style="49" customWidth="1"/>
    <col min="10252" max="10252" width="18.140625" style="49" customWidth="1"/>
    <col min="10253" max="10253" width="18.85546875" style="49" customWidth="1"/>
    <col min="10254" max="10254" width="17.85546875" style="49" customWidth="1"/>
    <col min="10255" max="10255" width="19.85546875" style="49" customWidth="1"/>
    <col min="10256" max="10256" width="24.42578125" style="49" customWidth="1"/>
    <col min="10257" max="10257" width="16" style="49" customWidth="1"/>
    <col min="10258" max="10496" width="9.140625" style="49"/>
    <col min="10497" max="10497" width="31.85546875" style="49" customWidth="1"/>
    <col min="10498" max="10498" width="16.42578125" style="49" bestFit="1" customWidth="1"/>
    <col min="10499" max="10499" width="16.5703125" style="49" customWidth="1"/>
    <col min="10500" max="10500" width="17.140625" style="49" customWidth="1"/>
    <col min="10501" max="10501" width="20.140625" style="49" customWidth="1"/>
    <col min="10502" max="10502" width="18.85546875" style="49" customWidth="1"/>
    <col min="10503" max="10503" width="21" style="49" customWidth="1"/>
    <col min="10504" max="10504" width="17.85546875" style="49" customWidth="1"/>
    <col min="10505" max="10505" width="18.28515625" style="49" customWidth="1"/>
    <col min="10506" max="10506" width="14.7109375" style="49" customWidth="1"/>
    <col min="10507" max="10507" width="17.85546875" style="49" customWidth="1"/>
    <col min="10508" max="10508" width="18.140625" style="49" customWidth="1"/>
    <col min="10509" max="10509" width="18.85546875" style="49" customWidth="1"/>
    <col min="10510" max="10510" width="17.85546875" style="49" customWidth="1"/>
    <col min="10511" max="10511" width="19.85546875" style="49" customWidth="1"/>
    <col min="10512" max="10512" width="24.42578125" style="49" customWidth="1"/>
    <col min="10513" max="10513" width="16" style="49" customWidth="1"/>
    <col min="10514" max="10752" width="9.140625" style="49"/>
    <col min="10753" max="10753" width="31.85546875" style="49" customWidth="1"/>
    <col min="10754" max="10754" width="16.42578125" style="49" bestFit="1" customWidth="1"/>
    <col min="10755" max="10755" width="16.5703125" style="49" customWidth="1"/>
    <col min="10756" max="10756" width="17.140625" style="49" customWidth="1"/>
    <col min="10757" max="10757" width="20.140625" style="49" customWidth="1"/>
    <col min="10758" max="10758" width="18.85546875" style="49" customWidth="1"/>
    <col min="10759" max="10759" width="21" style="49" customWidth="1"/>
    <col min="10760" max="10760" width="17.85546875" style="49" customWidth="1"/>
    <col min="10761" max="10761" width="18.28515625" style="49" customWidth="1"/>
    <col min="10762" max="10762" width="14.7109375" style="49" customWidth="1"/>
    <col min="10763" max="10763" width="17.85546875" style="49" customWidth="1"/>
    <col min="10764" max="10764" width="18.140625" style="49" customWidth="1"/>
    <col min="10765" max="10765" width="18.85546875" style="49" customWidth="1"/>
    <col min="10766" max="10766" width="17.85546875" style="49" customWidth="1"/>
    <col min="10767" max="10767" width="19.85546875" style="49" customWidth="1"/>
    <col min="10768" max="10768" width="24.42578125" style="49" customWidth="1"/>
    <col min="10769" max="10769" width="16" style="49" customWidth="1"/>
    <col min="10770" max="11008" width="9.140625" style="49"/>
    <col min="11009" max="11009" width="31.85546875" style="49" customWidth="1"/>
    <col min="11010" max="11010" width="16.42578125" style="49" bestFit="1" customWidth="1"/>
    <col min="11011" max="11011" width="16.5703125" style="49" customWidth="1"/>
    <col min="11012" max="11012" width="17.140625" style="49" customWidth="1"/>
    <col min="11013" max="11013" width="20.140625" style="49" customWidth="1"/>
    <col min="11014" max="11014" width="18.85546875" style="49" customWidth="1"/>
    <col min="11015" max="11015" width="21" style="49" customWidth="1"/>
    <col min="11016" max="11016" width="17.85546875" style="49" customWidth="1"/>
    <col min="11017" max="11017" width="18.28515625" style="49" customWidth="1"/>
    <col min="11018" max="11018" width="14.7109375" style="49" customWidth="1"/>
    <col min="11019" max="11019" width="17.85546875" style="49" customWidth="1"/>
    <col min="11020" max="11020" width="18.140625" style="49" customWidth="1"/>
    <col min="11021" max="11021" width="18.85546875" style="49" customWidth="1"/>
    <col min="11022" max="11022" width="17.85546875" style="49" customWidth="1"/>
    <col min="11023" max="11023" width="19.85546875" style="49" customWidth="1"/>
    <col min="11024" max="11024" width="24.42578125" style="49" customWidth="1"/>
    <col min="11025" max="11025" width="16" style="49" customWidth="1"/>
    <col min="11026" max="11264" width="9.140625" style="49"/>
    <col min="11265" max="11265" width="31.85546875" style="49" customWidth="1"/>
    <col min="11266" max="11266" width="16.42578125" style="49" bestFit="1" customWidth="1"/>
    <col min="11267" max="11267" width="16.5703125" style="49" customWidth="1"/>
    <col min="11268" max="11268" width="17.140625" style="49" customWidth="1"/>
    <col min="11269" max="11269" width="20.140625" style="49" customWidth="1"/>
    <col min="11270" max="11270" width="18.85546875" style="49" customWidth="1"/>
    <col min="11271" max="11271" width="21" style="49" customWidth="1"/>
    <col min="11272" max="11272" width="17.85546875" style="49" customWidth="1"/>
    <col min="11273" max="11273" width="18.28515625" style="49" customWidth="1"/>
    <col min="11274" max="11274" width="14.7109375" style="49" customWidth="1"/>
    <col min="11275" max="11275" width="17.85546875" style="49" customWidth="1"/>
    <col min="11276" max="11276" width="18.140625" style="49" customWidth="1"/>
    <col min="11277" max="11277" width="18.85546875" style="49" customWidth="1"/>
    <col min="11278" max="11278" width="17.85546875" style="49" customWidth="1"/>
    <col min="11279" max="11279" width="19.85546875" style="49" customWidth="1"/>
    <col min="11280" max="11280" width="24.42578125" style="49" customWidth="1"/>
    <col min="11281" max="11281" width="16" style="49" customWidth="1"/>
    <col min="11282" max="11520" width="9.140625" style="49"/>
    <col min="11521" max="11521" width="31.85546875" style="49" customWidth="1"/>
    <col min="11522" max="11522" width="16.42578125" style="49" bestFit="1" customWidth="1"/>
    <col min="11523" max="11523" width="16.5703125" style="49" customWidth="1"/>
    <col min="11524" max="11524" width="17.140625" style="49" customWidth="1"/>
    <col min="11525" max="11525" width="20.140625" style="49" customWidth="1"/>
    <col min="11526" max="11526" width="18.85546875" style="49" customWidth="1"/>
    <col min="11527" max="11527" width="21" style="49" customWidth="1"/>
    <col min="11528" max="11528" width="17.85546875" style="49" customWidth="1"/>
    <col min="11529" max="11529" width="18.28515625" style="49" customWidth="1"/>
    <col min="11530" max="11530" width="14.7109375" style="49" customWidth="1"/>
    <col min="11531" max="11531" width="17.85546875" style="49" customWidth="1"/>
    <col min="11532" max="11532" width="18.140625" style="49" customWidth="1"/>
    <col min="11533" max="11533" width="18.85546875" style="49" customWidth="1"/>
    <col min="11534" max="11534" width="17.85546875" style="49" customWidth="1"/>
    <col min="11535" max="11535" width="19.85546875" style="49" customWidth="1"/>
    <col min="11536" max="11536" width="24.42578125" style="49" customWidth="1"/>
    <col min="11537" max="11537" width="16" style="49" customWidth="1"/>
    <col min="11538" max="11776" width="9.140625" style="49"/>
    <col min="11777" max="11777" width="31.85546875" style="49" customWidth="1"/>
    <col min="11778" max="11778" width="16.42578125" style="49" bestFit="1" customWidth="1"/>
    <col min="11779" max="11779" width="16.5703125" style="49" customWidth="1"/>
    <col min="11780" max="11780" width="17.140625" style="49" customWidth="1"/>
    <col min="11781" max="11781" width="20.140625" style="49" customWidth="1"/>
    <col min="11782" max="11782" width="18.85546875" style="49" customWidth="1"/>
    <col min="11783" max="11783" width="21" style="49" customWidth="1"/>
    <col min="11784" max="11784" width="17.85546875" style="49" customWidth="1"/>
    <col min="11785" max="11785" width="18.28515625" style="49" customWidth="1"/>
    <col min="11786" max="11786" width="14.7109375" style="49" customWidth="1"/>
    <col min="11787" max="11787" width="17.85546875" style="49" customWidth="1"/>
    <col min="11788" max="11788" width="18.140625" style="49" customWidth="1"/>
    <col min="11789" max="11789" width="18.85546875" style="49" customWidth="1"/>
    <col min="11790" max="11790" width="17.85546875" style="49" customWidth="1"/>
    <col min="11791" max="11791" width="19.85546875" style="49" customWidth="1"/>
    <col min="11792" max="11792" width="24.42578125" style="49" customWidth="1"/>
    <col min="11793" max="11793" width="16" style="49" customWidth="1"/>
    <col min="11794" max="12032" width="9.140625" style="49"/>
    <col min="12033" max="12033" width="31.85546875" style="49" customWidth="1"/>
    <col min="12034" max="12034" width="16.42578125" style="49" bestFit="1" customWidth="1"/>
    <col min="12035" max="12035" width="16.5703125" style="49" customWidth="1"/>
    <col min="12036" max="12036" width="17.140625" style="49" customWidth="1"/>
    <col min="12037" max="12037" width="20.140625" style="49" customWidth="1"/>
    <col min="12038" max="12038" width="18.85546875" style="49" customWidth="1"/>
    <col min="12039" max="12039" width="21" style="49" customWidth="1"/>
    <col min="12040" max="12040" width="17.85546875" style="49" customWidth="1"/>
    <col min="12041" max="12041" width="18.28515625" style="49" customWidth="1"/>
    <col min="12042" max="12042" width="14.7109375" style="49" customWidth="1"/>
    <col min="12043" max="12043" width="17.85546875" style="49" customWidth="1"/>
    <col min="12044" max="12044" width="18.140625" style="49" customWidth="1"/>
    <col min="12045" max="12045" width="18.85546875" style="49" customWidth="1"/>
    <col min="12046" max="12046" width="17.85546875" style="49" customWidth="1"/>
    <col min="12047" max="12047" width="19.85546875" style="49" customWidth="1"/>
    <col min="12048" max="12048" width="24.42578125" style="49" customWidth="1"/>
    <col min="12049" max="12049" width="16" style="49" customWidth="1"/>
    <col min="12050" max="12288" width="9.140625" style="49"/>
    <col min="12289" max="12289" width="31.85546875" style="49" customWidth="1"/>
    <col min="12290" max="12290" width="16.42578125" style="49" bestFit="1" customWidth="1"/>
    <col min="12291" max="12291" width="16.5703125" style="49" customWidth="1"/>
    <col min="12292" max="12292" width="17.140625" style="49" customWidth="1"/>
    <col min="12293" max="12293" width="20.140625" style="49" customWidth="1"/>
    <col min="12294" max="12294" width="18.85546875" style="49" customWidth="1"/>
    <col min="12295" max="12295" width="21" style="49" customWidth="1"/>
    <col min="12296" max="12296" width="17.85546875" style="49" customWidth="1"/>
    <col min="12297" max="12297" width="18.28515625" style="49" customWidth="1"/>
    <col min="12298" max="12298" width="14.7109375" style="49" customWidth="1"/>
    <col min="12299" max="12299" width="17.85546875" style="49" customWidth="1"/>
    <col min="12300" max="12300" width="18.140625" style="49" customWidth="1"/>
    <col min="12301" max="12301" width="18.85546875" style="49" customWidth="1"/>
    <col min="12302" max="12302" width="17.85546875" style="49" customWidth="1"/>
    <col min="12303" max="12303" width="19.85546875" style="49" customWidth="1"/>
    <col min="12304" max="12304" width="24.42578125" style="49" customWidth="1"/>
    <col min="12305" max="12305" width="16" style="49" customWidth="1"/>
    <col min="12306" max="12544" width="9.140625" style="49"/>
    <col min="12545" max="12545" width="31.85546875" style="49" customWidth="1"/>
    <col min="12546" max="12546" width="16.42578125" style="49" bestFit="1" customWidth="1"/>
    <col min="12547" max="12547" width="16.5703125" style="49" customWidth="1"/>
    <col min="12548" max="12548" width="17.140625" style="49" customWidth="1"/>
    <col min="12549" max="12549" width="20.140625" style="49" customWidth="1"/>
    <col min="12550" max="12550" width="18.85546875" style="49" customWidth="1"/>
    <col min="12551" max="12551" width="21" style="49" customWidth="1"/>
    <col min="12552" max="12552" width="17.85546875" style="49" customWidth="1"/>
    <col min="12553" max="12553" width="18.28515625" style="49" customWidth="1"/>
    <col min="12554" max="12554" width="14.7109375" style="49" customWidth="1"/>
    <col min="12555" max="12555" width="17.85546875" style="49" customWidth="1"/>
    <col min="12556" max="12556" width="18.140625" style="49" customWidth="1"/>
    <col min="12557" max="12557" width="18.85546875" style="49" customWidth="1"/>
    <col min="12558" max="12558" width="17.85546875" style="49" customWidth="1"/>
    <col min="12559" max="12559" width="19.85546875" style="49" customWidth="1"/>
    <col min="12560" max="12560" width="24.42578125" style="49" customWidth="1"/>
    <col min="12561" max="12561" width="16" style="49" customWidth="1"/>
    <col min="12562" max="12800" width="9.140625" style="49"/>
    <col min="12801" max="12801" width="31.85546875" style="49" customWidth="1"/>
    <col min="12802" max="12802" width="16.42578125" style="49" bestFit="1" customWidth="1"/>
    <col min="12803" max="12803" width="16.5703125" style="49" customWidth="1"/>
    <col min="12804" max="12804" width="17.140625" style="49" customWidth="1"/>
    <col min="12805" max="12805" width="20.140625" style="49" customWidth="1"/>
    <col min="12806" max="12806" width="18.85546875" style="49" customWidth="1"/>
    <col min="12807" max="12807" width="21" style="49" customWidth="1"/>
    <col min="12808" max="12808" width="17.85546875" style="49" customWidth="1"/>
    <col min="12809" max="12809" width="18.28515625" style="49" customWidth="1"/>
    <col min="12810" max="12810" width="14.7109375" style="49" customWidth="1"/>
    <col min="12811" max="12811" width="17.85546875" style="49" customWidth="1"/>
    <col min="12812" max="12812" width="18.140625" style="49" customWidth="1"/>
    <col min="12813" max="12813" width="18.85546875" style="49" customWidth="1"/>
    <col min="12814" max="12814" width="17.85546875" style="49" customWidth="1"/>
    <col min="12815" max="12815" width="19.85546875" style="49" customWidth="1"/>
    <col min="12816" max="12816" width="24.42578125" style="49" customWidth="1"/>
    <col min="12817" max="12817" width="16" style="49" customWidth="1"/>
    <col min="12818" max="13056" width="9.140625" style="49"/>
    <col min="13057" max="13057" width="31.85546875" style="49" customWidth="1"/>
    <col min="13058" max="13058" width="16.42578125" style="49" bestFit="1" customWidth="1"/>
    <col min="13059" max="13059" width="16.5703125" style="49" customWidth="1"/>
    <col min="13060" max="13060" width="17.140625" style="49" customWidth="1"/>
    <col min="13061" max="13061" width="20.140625" style="49" customWidth="1"/>
    <col min="13062" max="13062" width="18.85546875" style="49" customWidth="1"/>
    <col min="13063" max="13063" width="21" style="49" customWidth="1"/>
    <col min="13064" max="13064" width="17.85546875" style="49" customWidth="1"/>
    <col min="13065" max="13065" width="18.28515625" style="49" customWidth="1"/>
    <col min="13066" max="13066" width="14.7109375" style="49" customWidth="1"/>
    <col min="13067" max="13067" width="17.85546875" style="49" customWidth="1"/>
    <col min="13068" max="13068" width="18.140625" style="49" customWidth="1"/>
    <col min="13069" max="13069" width="18.85546875" style="49" customWidth="1"/>
    <col min="13070" max="13070" width="17.85546875" style="49" customWidth="1"/>
    <col min="13071" max="13071" width="19.85546875" style="49" customWidth="1"/>
    <col min="13072" max="13072" width="24.42578125" style="49" customWidth="1"/>
    <col min="13073" max="13073" width="16" style="49" customWidth="1"/>
    <col min="13074" max="13312" width="9.140625" style="49"/>
    <col min="13313" max="13313" width="31.85546875" style="49" customWidth="1"/>
    <col min="13314" max="13314" width="16.42578125" style="49" bestFit="1" customWidth="1"/>
    <col min="13315" max="13315" width="16.5703125" style="49" customWidth="1"/>
    <col min="13316" max="13316" width="17.140625" style="49" customWidth="1"/>
    <col min="13317" max="13317" width="20.140625" style="49" customWidth="1"/>
    <col min="13318" max="13318" width="18.85546875" style="49" customWidth="1"/>
    <col min="13319" max="13319" width="21" style="49" customWidth="1"/>
    <col min="13320" max="13320" width="17.85546875" style="49" customWidth="1"/>
    <col min="13321" max="13321" width="18.28515625" style="49" customWidth="1"/>
    <col min="13322" max="13322" width="14.7109375" style="49" customWidth="1"/>
    <col min="13323" max="13323" width="17.85546875" style="49" customWidth="1"/>
    <col min="13324" max="13324" width="18.140625" style="49" customWidth="1"/>
    <col min="13325" max="13325" width="18.85546875" style="49" customWidth="1"/>
    <col min="13326" max="13326" width="17.85546875" style="49" customWidth="1"/>
    <col min="13327" max="13327" width="19.85546875" style="49" customWidth="1"/>
    <col min="13328" max="13328" width="24.42578125" style="49" customWidth="1"/>
    <col min="13329" max="13329" width="16" style="49" customWidth="1"/>
    <col min="13330" max="13568" width="9.140625" style="49"/>
    <col min="13569" max="13569" width="31.85546875" style="49" customWidth="1"/>
    <col min="13570" max="13570" width="16.42578125" style="49" bestFit="1" customWidth="1"/>
    <col min="13571" max="13571" width="16.5703125" style="49" customWidth="1"/>
    <col min="13572" max="13572" width="17.140625" style="49" customWidth="1"/>
    <col min="13573" max="13573" width="20.140625" style="49" customWidth="1"/>
    <col min="13574" max="13574" width="18.85546875" style="49" customWidth="1"/>
    <col min="13575" max="13575" width="21" style="49" customWidth="1"/>
    <col min="13576" max="13576" width="17.85546875" style="49" customWidth="1"/>
    <col min="13577" max="13577" width="18.28515625" style="49" customWidth="1"/>
    <col min="13578" max="13578" width="14.7109375" style="49" customWidth="1"/>
    <col min="13579" max="13579" width="17.85546875" style="49" customWidth="1"/>
    <col min="13580" max="13580" width="18.140625" style="49" customWidth="1"/>
    <col min="13581" max="13581" width="18.85546875" style="49" customWidth="1"/>
    <col min="13582" max="13582" width="17.85546875" style="49" customWidth="1"/>
    <col min="13583" max="13583" width="19.85546875" style="49" customWidth="1"/>
    <col min="13584" max="13584" width="24.42578125" style="49" customWidth="1"/>
    <col min="13585" max="13585" width="16" style="49" customWidth="1"/>
    <col min="13586" max="13824" width="9.140625" style="49"/>
    <col min="13825" max="13825" width="31.85546875" style="49" customWidth="1"/>
    <col min="13826" max="13826" width="16.42578125" style="49" bestFit="1" customWidth="1"/>
    <col min="13827" max="13827" width="16.5703125" style="49" customWidth="1"/>
    <col min="13828" max="13828" width="17.140625" style="49" customWidth="1"/>
    <col min="13829" max="13829" width="20.140625" style="49" customWidth="1"/>
    <col min="13830" max="13830" width="18.85546875" style="49" customWidth="1"/>
    <col min="13831" max="13831" width="21" style="49" customWidth="1"/>
    <col min="13832" max="13832" width="17.85546875" style="49" customWidth="1"/>
    <col min="13833" max="13833" width="18.28515625" style="49" customWidth="1"/>
    <col min="13834" max="13834" width="14.7109375" style="49" customWidth="1"/>
    <col min="13835" max="13835" width="17.85546875" style="49" customWidth="1"/>
    <col min="13836" max="13836" width="18.140625" style="49" customWidth="1"/>
    <col min="13837" max="13837" width="18.85546875" style="49" customWidth="1"/>
    <col min="13838" max="13838" width="17.85546875" style="49" customWidth="1"/>
    <col min="13839" max="13839" width="19.85546875" style="49" customWidth="1"/>
    <col min="13840" max="13840" width="24.42578125" style="49" customWidth="1"/>
    <col min="13841" max="13841" width="16" style="49" customWidth="1"/>
    <col min="13842" max="14080" width="9.140625" style="49"/>
    <col min="14081" max="14081" width="31.85546875" style="49" customWidth="1"/>
    <col min="14082" max="14082" width="16.42578125" style="49" bestFit="1" customWidth="1"/>
    <col min="14083" max="14083" width="16.5703125" style="49" customWidth="1"/>
    <col min="14084" max="14084" width="17.140625" style="49" customWidth="1"/>
    <col min="14085" max="14085" width="20.140625" style="49" customWidth="1"/>
    <col min="14086" max="14086" width="18.85546875" style="49" customWidth="1"/>
    <col min="14087" max="14087" width="21" style="49" customWidth="1"/>
    <col min="14088" max="14088" width="17.85546875" style="49" customWidth="1"/>
    <col min="14089" max="14089" width="18.28515625" style="49" customWidth="1"/>
    <col min="14090" max="14090" width="14.7109375" style="49" customWidth="1"/>
    <col min="14091" max="14091" width="17.85546875" style="49" customWidth="1"/>
    <col min="14092" max="14092" width="18.140625" style="49" customWidth="1"/>
    <col min="14093" max="14093" width="18.85546875" style="49" customWidth="1"/>
    <col min="14094" max="14094" width="17.85546875" style="49" customWidth="1"/>
    <col min="14095" max="14095" width="19.85546875" style="49" customWidth="1"/>
    <col min="14096" max="14096" width="24.42578125" style="49" customWidth="1"/>
    <col min="14097" max="14097" width="16" style="49" customWidth="1"/>
    <col min="14098" max="14336" width="9.140625" style="49"/>
    <col min="14337" max="14337" width="31.85546875" style="49" customWidth="1"/>
    <col min="14338" max="14338" width="16.42578125" style="49" bestFit="1" customWidth="1"/>
    <col min="14339" max="14339" width="16.5703125" style="49" customWidth="1"/>
    <col min="14340" max="14340" width="17.140625" style="49" customWidth="1"/>
    <col min="14341" max="14341" width="20.140625" style="49" customWidth="1"/>
    <col min="14342" max="14342" width="18.85546875" style="49" customWidth="1"/>
    <col min="14343" max="14343" width="21" style="49" customWidth="1"/>
    <col min="14344" max="14344" width="17.85546875" style="49" customWidth="1"/>
    <col min="14345" max="14345" width="18.28515625" style="49" customWidth="1"/>
    <col min="14346" max="14346" width="14.7109375" style="49" customWidth="1"/>
    <col min="14347" max="14347" width="17.85546875" style="49" customWidth="1"/>
    <col min="14348" max="14348" width="18.140625" style="49" customWidth="1"/>
    <col min="14349" max="14349" width="18.85546875" style="49" customWidth="1"/>
    <col min="14350" max="14350" width="17.85546875" style="49" customWidth="1"/>
    <col min="14351" max="14351" width="19.85546875" style="49" customWidth="1"/>
    <col min="14352" max="14352" width="24.42578125" style="49" customWidth="1"/>
    <col min="14353" max="14353" width="16" style="49" customWidth="1"/>
    <col min="14354" max="14592" width="9.140625" style="49"/>
    <col min="14593" max="14593" width="31.85546875" style="49" customWidth="1"/>
    <col min="14594" max="14594" width="16.42578125" style="49" bestFit="1" customWidth="1"/>
    <col min="14595" max="14595" width="16.5703125" style="49" customWidth="1"/>
    <col min="14596" max="14596" width="17.140625" style="49" customWidth="1"/>
    <col min="14597" max="14597" width="20.140625" style="49" customWidth="1"/>
    <col min="14598" max="14598" width="18.85546875" style="49" customWidth="1"/>
    <col min="14599" max="14599" width="21" style="49" customWidth="1"/>
    <col min="14600" max="14600" width="17.85546875" style="49" customWidth="1"/>
    <col min="14601" max="14601" width="18.28515625" style="49" customWidth="1"/>
    <col min="14602" max="14602" width="14.7109375" style="49" customWidth="1"/>
    <col min="14603" max="14603" width="17.85546875" style="49" customWidth="1"/>
    <col min="14604" max="14604" width="18.140625" style="49" customWidth="1"/>
    <col min="14605" max="14605" width="18.85546875" style="49" customWidth="1"/>
    <col min="14606" max="14606" width="17.85546875" style="49" customWidth="1"/>
    <col min="14607" max="14607" width="19.85546875" style="49" customWidth="1"/>
    <col min="14608" max="14608" width="24.42578125" style="49" customWidth="1"/>
    <col min="14609" max="14609" width="16" style="49" customWidth="1"/>
    <col min="14610" max="14848" width="9.140625" style="49"/>
    <col min="14849" max="14849" width="31.85546875" style="49" customWidth="1"/>
    <col min="14850" max="14850" width="16.42578125" style="49" bestFit="1" customWidth="1"/>
    <col min="14851" max="14851" width="16.5703125" style="49" customWidth="1"/>
    <col min="14852" max="14852" width="17.140625" style="49" customWidth="1"/>
    <col min="14853" max="14853" width="20.140625" style="49" customWidth="1"/>
    <col min="14854" max="14854" width="18.85546875" style="49" customWidth="1"/>
    <col min="14855" max="14855" width="21" style="49" customWidth="1"/>
    <col min="14856" max="14856" width="17.85546875" style="49" customWidth="1"/>
    <col min="14857" max="14857" width="18.28515625" style="49" customWidth="1"/>
    <col min="14858" max="14858" width="14.7109375" style="49" customWidth="1"/>
    <col min="14859" max="14859" width="17.85546875" style="49" customWidth="1"/>
    <col min="14860" max="14860" width="18.140625" style="49" customWidth="1"/>
    <col min="14861" max="14861" width="18.85546875" style="49" customWidth="1"/>
    <col min="14862" max="14862" width="17.85546875" style="49" customWidth="1"/>
    <col min="14863" max="14863" width="19.85546875" style="49" customWidth="1"/>
    <col min="14864" max="14864" width="24.42578125" style="49" customWidth="1"/>
    <col min="14865" max="14865" width="16" style="49" customWidth="1"/>
    <col min="14866" max="15104" width="9.140625" style="49"/>
    <col min="15105" max="15105" width="31.85546875" style="49" customWidth="1"/>
    <col min="15106" max="15106" width="16.42578125" style="49" bestFit="1" customWidth="1"/>
    <col min="15107" max="15107" width="16.5703125" style="49" customWidth="1"/>
    <col min="15108" max="15108" width="17.140625" style="49" customWidth="1"/>
    <col min="15109" max="15109" width="20.140625" style="49" customWidth="1"/>
    <col min="15110" max="15110" width="18.85546875" style="49" customWidth="1"/>
    <col min="15111" max="15111" width="21" style="49" customWidth="1"/>
    <col min="15112" max="15112" width="17.85546875" style="49" customWidth="1"/>
    <col min="15113" max="15113" width="18.28515625" style="49" customWidth="1"/>
    <col min="15114" max="15114" width="14.7109375" style="49" customWidth="1"/>
    <col min="15115" max="15115" width="17.85546875" style="49" customWidth="1"/>
    <col min="15116" max="15116" width="18.140625" style="49" customWidth="1"/>
    <col min="15117" max="15117" width="18.85546875" style="49" customWidth="1"/>
    <col min="15118" max="15118" width="17.85546875" style="49" customWidth="1"/>
    <col min="15119" max="15119" width="19.85546875" style="49" customWidth="1"/>
    <col min="15120" max="15120" width="24.42578125" style="49" customWidth="1"/>
    <col min="15121" max="15121" width="16" style="49" customWidth="1"/>
    <col min="15122" max="15360" width="9.140625" style="49"/>
    <col min="15361" max="15361" width="31.85546875" style="49" customWidth="1"/>
    <col min="15362" max="15362" width="16.42578125" style="49" bestFit="1" customWidth="1"/>
    <col min="15363" max="15363" width="16.5703125" style="49" customWidth="1"/>
    <col min="15364" max="15364" width="17.140625" style="49" customWidth="1"/>
    <col min="15365" max="15365" width="20.140625" style="49" customWidth="1"/>
    <col min="15366" max="15366" width="18.85546875" style="49" customWidth="1"/>
    <col min="15367" max="15367" width="21" style="49" customWidth="1"/>
    <col min="15368" max="15368" width="17.85546875" style="49" customWidth="1"/>
    <col min="15369" max="15369" width="18.28515625" style="49" customWidth="1"/>
    <col min="15370" max="15370" width="14.7109375" style="49" customWidth="1"/>
    <col min="15371" max="15371" width="17.85546875" style="49" customWidth="1"/>
    <col min="15372" max="15372" width="18.140625" style="49" customWidth="1"/>
    <col min="15373" max="15373" width="18.85546875" style="49" customWidth="1"/>
    <col min="15374" max="15374" width="17.85546875" style="49" customWidth="1"/>
    <col min="15375" max="15375" width="19.85546875" style="49" customWidth="1"/>
    <col min="15376" max="15376" width="24.42578125" style="49" customWidth="1"/>
    <col min="15377" max="15377" width="16" style="49" customWidth="1"/>
    <col min="15378" max="15616" width="9.140625" style="49"/>
    <col min="15617" max="15617" width="31.85546875" style="49" customWidth="1"/>
    <col min="15618" max="15618" width="16.42578125" style="49" bestFit="1" customWidth="1"/>
    <col min="15619" max="15619" width="16.5703125" style="49" customWidth="1"/>
    <col min="15620" max="15620" width="17.140625" style="49" customWidth="1"/>
    <col min="15621" max="15621" width="20.140625" style="49" customWidth="1"/>
    <col min="15622" max="15622" width="18.85546875" style="49" customWidth="1"/>
    <col min="15623" max="15623" width="21" style="49" customWidth="1"/>
    <col min="15624" max="15624" width="17.85546875" style="49" customWidth="1"/>
    <col min="15625" max="15625" width="18.28515625" style="49" customWidth="1"/>
    <col min="15626" max="15626" width="14.7109375" style="49" customWidth="1"/>
    <col min="15627" max="15627" width="17.85546875" style="49" customWidth="1"/>
    <col min="15628" max="15628" width="18.140625" style="49" customWidth="1"/>
    <col min="15629" max="15629" width="18.85546875" style="49" customWidth="1"/>
    <col min="15630" max="15630" width="17.85546875" style="49" customWidth="1"/>
    <col min="15631" max="15631" width="19.85546875" style="49" customWidth="1"/>
    <col min="15632" max="15632" width="24.42578125" style="49" customWidth="1"/>
    <col min="15633" max="15633" width="16" style="49" customWidth="1"/>
    <col min="15634" max="15872" width="9.140625" style="49"/>
    <col min="15873" max="15873" width="31.85546875" style="49" customWidth="1"/>
    <col min="15874" max="15874" width="16.42578125" style="49" bestFit="1" customWidth="1"/>
    <col min="15875" max="15875" width="16.5703125" style="49" customWidth="1"/>
    <col min="15876" max="15876" width="17.140625" style="49" customWidth="1"/>
    <col min="15877" max="15877" width="20.140625" style="49" customWidth="1"/>
    <col min="15878" max="15878" width="18.85546875" style="49" customWidth="1"/>
    <col min="15879" max="15879" width="21" style="49" customWidth="1"/>
    <col min="15880" max="15880" width="17.85546875" style="49" customWidth="1"/>
    <col min="15881" max="15881" width="18.28515625" style="49" customWidth="1"/>
    <col min="15882" max="15882" width="14.7109375" style="49" customWidth="1"/>
    <col min="15883" max="15883" width="17.85546875" style="49" customWidth="1"/>
    <col min="15884" max="15884" width="18.140625" style="49" customWidth="1"/>
    <col min="15885" max="15885" width="18.85546875" style="49" customWidth="1"/>
    <col min="15886" max="15886" width="17.85546875" style="49" customWidth="1"/>
    <col min="15887" max="15887" width="19.85546875" style="49" customWidth="1"/>
    <col min="15888" max="15888" width="24.42578125" style="49" customWidth="1"/>
    <col min="15889" max="15889" width="16" style="49" customWidth="1"/>
    <col min="15890" max="16128" width="9.140625" style="49"/>
    <col min="16129" max="16129" width="31.85546875" style="49" customWidth="1"/>
    <col min="16130" max="16130" width="16.42578125" style="49" bestFit="1" customWidth="1"/>
    <col min="16131" max="16131" width="16.5703125" style="49" customWidth="1"/>
    <col min="16132" max="16132" width="17.140625" style="49" customWidth="1"/>
    <col min="16133" max="16133" width="20.140625" style="49" customWidth="1"/>
    <col min="16134" max="16134" width="18.85546875" style="49" customWidth="1"/>
    <col min="16135" max="16135" width="21" style="49" customWidth="1"/>
    <col min="16136" max="16136" width="17.85546875" style="49" customWidth="1"/>
    <col min="16137" max="16137" width="18.28515625" style="49" customWidth="1"/>
    <col min="16138" max="16138" width="14.7109375" style="49" customWidth="1"/>
    <col min="16139" max="16139" width="17.85546875" style="49" customWidth="1"/>
    <col min="16140" max="16140" width="18.140625" style="49" customWidth="1"/>
    <col min="16141" max="16141" width="18.85546875" style="49" customWidth="1"/>
    <col min="16142" max="16142" width="17.85546875" style="49" customWidth="1"/>
    <col min="16143" max="16143" width="19.85546875" style="49" customWidth="1"/>
    <col min="16144" max="16144" width="24.42578125" style="49" customWidth="1"/>
    <col min="16145" max="16145" width="16" style="49" customWidth="1"/>
    <col min="16146" max="16384" width="9.140625" style="49"/>
  </cols>
  <sheetData>
    <row r="1" spans="1:19" x14ac:dyDescent="0.35">
      <c r="O1" s="98"/>
      <c r="P1" s="98"/>
    </row>
    <row r="2" spans="1:19" x14ac:dyDescent="0.35">
      <c r="A2" s="98" t="s">
        <v>248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9" ht="21" customHeight="1" x14ac:dyDescent="0.35">
      <c r="A3" s="54" t="s">
        <v>241</v>
      </c>
      <c r="B3" s="96" t="s">
        <v>124</v>
      </c>
      <c r="C3" s="96" t="s">
        <v>129</v>
      </c>
      <c r="D3" s="96" t="s">
        <v>115</v>
      </c>
      <c r="E3" s="96" t="s">
        <v>10</v>
      </c>
      <c r="F3" s="96" t="s">
        <v>22</v>
      </c>
      <c r="G3" s="96" t="s">
        <v>28</v>
      </c>
      <c r="H3" s="96" t="s">
        <v>48</v>
      </c>
      <c r="I3" s="96" t="s">
        <v>89</v>
      </c>
      <c r="J3" s="96" t="s">
        <v>214</v>
      </c>
      <c r="K3" s="96" t="s">
        <v>93</v>
      </c>
      <c r="L3" s="99" t="s">
        <v>164</v>
      </c>
      <c r="M3" s="96" t="s">
        <v>105</v>
      </c>
      <c r="N3" s="96" t="s">
        <v>135</v>
      </c>
      <c r="O3" s="96" t="s">
        <v>230</v>
      </c>
      <c r="P3" s="96" t="s">
        <v>242</v>
      </c>
      <c r="Q3" s="55" t="s">
        <v>243</v>
      </c>
      <c r="R3" s="74" t="s">
        <v>243</v>
      </c>
    </row>
    <row r="4" spans="1:19" x14ac:dyDescent="0.35">
      <c r="A4" s="56" t="s">
        <v>244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100"/>
      <c r="M4" s="97"/>
      <c r="N4" s="97"/>
      <c r="O4" s="97"/>
      <c r="P4" s="97"/>
      <c r="Q4" s="57"/>
      <c r="R4" s="74"/>
    </row>
    <row r="5" spans="1:19" hidden="1" x14ac:dyDescent="0.35">
      <c r="A5" s="63" t="s">
        <v>251</v>
      </c>
      <c r="B5" s="64" t="s">
        <v>252</v>
      </c>
      <c r="C5" s="64" t="s">
        <v>253</v>
      </c>
      <c r="D5" s="64" t="s">
        <v>254</v>
      </c>
      <c r="E5" s="64" t="s">
        <v>255</v>
      </c>
      <c r="F5" s="64" t="s">
        <v>256</v>
      </c>
      <c r="G5" s="64" t="s">
        <v>257</v>
      </c>
      <c r="H5" s="64" t="s">
        <v>258</v>
      </c>
      <c r="I5" s="64" t="s">
        <v>259</v>
      </c>
      <c r="J5" s="64" t="s">
        <v>260</v>
      </c>
      <c r="K5" s="64" t="s">
        <v>261</v>
      </c>
      <c r="L5" s="65" t="s">
        <v>262</v>
      </c>
      <c r="M5" s="64" t="s">
        <v>263</v>
      </c>
      <c r="N5" s="64" t="s">
        <v>264</v>
      </c>
      <c r="O5" s="64" t="s">
        <v>265</v>
      </c>
      <c r="P5" s="66" t="s">
        <v>266</v>
      </c>
      <c r="Q5" s="58"/>
      <c r="R5" s="74"/>
    </row>
    <row r="6" spans="1:19" x14ac:dyDescent="0.35">
      <c r="A6" s="62" t="s">
        <v>9</v>
      </c>
      <c r="B6" s="70"/>
      <c r="C6" s="70"/>
      <c r="D6" s="70"/>
      <c r="E6" s="73">
        <v>127500</v>
      </c>
      <c r="F6" s="73">
        <v>285450</v>
      </c>
      <c r="G6" s="73">
        <v>1397400</v>
      </c>
      <c r="H6" s="73">
        <v>411150</v>
      </c>
      <c r="I6" s="70"/>
      <c r="J6" s="70"/>
      <c r="K6" s="70"/>
      <c r="L6" s="70"/>
      <c r="M6" s="70"/>
      <c r="N6" s="70"/>
      <c r="O6" s="70"/>
      <c r="P6" s="68">
        <f>SUM(B6:O6)</f>
        <v>2221500</v>
      </c>
      <c r="Q6" s="58"/>
      <c r="R6" s="75">
        <v>23082</v>
      </c>
      <c r="S6" s="49">
        <v>8</v>
      </c>
    </row>
    <row r="7" spans="1:19" x14ac:dyDescent="0.35">
      <c r="A7" s="62" t="s">
        <v>58</v>
      </c>
      <c r="B7" s="70"/>
      <c r="C7" s="70"/>
      <c r="D7" s="70"/>
      <c r="E7" s="73">
        <v>671100</v>
      </c>
      <c r="F7" s="73">
        <v>336600</v>
      </c>
      <c r="G7" s="70"/>
      <c r="H7" s="70"/>
      <c r="I7" s="73">
        <v>47850</v>
      </c>
      <c r="J7" s="70"/>
      <c r="K7" s="73">
        <v>527850</v>
      </c>
      <c r="L7" s="70"/>
      <c r="M7" s="73">
        <v>203100</v>
      </c>
      <c r="N7" s="70"/>
      <c r="O7" s="70"/>
      <c r="P7" s="68">
        <f t="shared" ref="P7:P19" si="0">SUM(B7:O7)</f>
        <v>1786500</v>
      </c>
      <c r="Q7" s="59"/>
      <c r="R7" s="75">
        <v>23074</v>
      </c>
      <c r="S7" s="49">
        <v>6</v>
      </c>
    </row>
    <row r="8" spans="1:19" x14ac:dyDescent="0.35">
      <c r="A8" s="62" t="s">
        <v>114</v>
      </c>
      <c r="B8" s="70"/>
      <c r="C8" s="70"/>
      <c r="D8" s="73">
        <v>27750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8">
        <f t="shared" si="0"/>
        <v>27750</v>
      </c>
      <c r="Q8" s="59"/>
      <c r="R8" s="75">
        <v>23053</v>
      </c>
      <c r="S8" s="49">
        <v>4</v>
      </c>
    </row>
    <row r="9" spans="1:19" x14ac:dyDescent="0.35">
      <c r="A9" s="72" t="s">
        <v>123</v>
      </c>
      <c r="B9" s="73">
        <v>72900</v>
      </c>
      <c r="C9" s="73">
        <v>10650</v>
      </c>
      <c r="D9" s="70"/>
      <c r="E9" s="70"/>
      <c r="F9" s="70"/>
      <c r="G9" s="70"/>
      <c r="H9" s="73">
        <v>253500</v>
      </c>
      <c r="I9" s="70"/>
      <c r="J9" s="70"/>
      <c r="K9" s="70"/>
      <c r="L9" s="70"/>
      <c r="M9" s="70"/>
      <c r="N9" s="73">
        <v>28800</v>
      </c>
      <c r="O9" s="70"/>
      <c r="P9" s="68">
        <f t="shared" si="0"/>
        <v>365850</v>
      </c>
      <c r="Q9" s="59"/>
      <c r="R9" s="75">
        <v>23081</v>
      </c>
      <c r="S9" s="49">
        <v>11</v>
      </c>
    </row>
    <row r="10" spans="1:19" x14ac:dyDescent="0.35">
      <c r="A10" s="62" t="s">
        <v>143</v>
      </c>
      <c r="B10" s="70"/>
      <c r="C10" s="70"/>
      <c r="D10" s="70"/>
      <c r="E10" s="70"/>
      <c r="F10" s="73">
        <v>450</v>
      </c>
      <c r="G10" s="70"/>
      <c r="H10" s="70"/>
      <c r="I10" s="70"/>
      <c r="J10" s="70"/>
      <c r="K10" s="73">
        <v>150</v>
      </c>
      <c r="L10" s="70"/>
      <c r="M10" s="70"/>
      <c r="N10" s="70"/>
      <c r="O10" s="70"/>
      <c r="P10" s="68">
        <f t="shared" si="0"/>
        <v>600</v>
      </c>
      <c r="Q10" s="59"/>
      <c r="R10" s="75">
        <v>23273</v>
      </c>
      <c r="S10" s="49">
        <v>14</v>
      </c>
    </row>
    <row r="11" spans="1:19" x14ac:dyDescent="0.35">
      <c r="A11" s="62" t="s">
        <v>146</v>
      </c>
      <c r="B11" s="73">
        <v>300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68">
        <f t="shared" si="0"/>
        <v>300</v>
      </c>
      <c r="Q11" s="59"/>
      <c r="R11" s="75">
        <v>23093</v>
      </c>
      <c r="S11" s="49">
        <v>10</v>
      </c>
    </row>
    <row r="12" spans="1:19" x14ac:dyDescent="0.35">
      <c r="A12" s="62" t="s">
        <v>151</v>
      </c>
      <c r="B12" s="70"/>
      <c r="C12" s="70"/>
      <c r="D12" s="70"/>
      <c r="E12" s="73">
        <v>611100</v>
      </c>
      <c r="F12" s="70"/>
      <c r="G12" s="70"/>
      <c r="H12" s="70"/>
      <c r="I12" s="70"/>
      <c r="J12" s="70"/>
      <c r="K12" s="70"/>
      <c r="L12" s="73">
        <v>303300</v>
      </c>
      <c r="M12" s="70"/>
      <c r="N12" s="70"/>
      <c r="O12" s="70"/>
      <c r="P12" s="68">
        <f t="shared" si="0"/>
        <v>914400</v>
      </c>
      <c r="Q12" s="59"/>
      <c r="R12" s="75">
        <v>23100</v>
      </c>
      <c r="S12" s="49">
        <v>9</v>
      </c>
    </row>
    <row r="13" spans="1:19" x14ac:dyDescent="0.35">
      <c r="A13" s="62" t="s">
        <v>172</v>
      </c>
      <c r="B13" s="73">
        <v>600</v>
      </c>
      <c r="C13" s="70"/>
      <c r="D13" s="73">
        <v>17100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68">
        <f t="shared" si="0"/>
        <v>17700</v>
      </c>
      <c r="Q13" s="59"/>
      <c r="R13" s="75">
        <v>23060</v>
      </c>
      <c r="S13" s="49">
        <v>5</v>
      </c>
    </row>
    <row r="14" spans="1:19" x14ac:dyDescent="0.35">
      <c r="A14" s="62" t="s">
        <v>183</v>
      </c>
      <c r="B14" s="70"/>
      <c r="C14" s="73">
        <v>11250</v>
      </c>
      <c r="D14" s="73">
        <v>26850</v>
      </c>
      <c r="E14" s="70"/>
      <c r="F14" s="70"/>
      <c r="G14" s="70"/>
      <c r="H14" s="70"/>
      <c r="I14" s="70"/>
      <c r="J14" s="70"/>
      <c r="K14" s="70"/>
      <c r="L14" s="70"/>
      <c r="M14" s="70"/>
      <c r="N14" s="73">
        <v>176400</v>
      </c>
      <c r="O14" s="70"/>
      <c r="P14" s="68">
        <f t="shared" si="0"/>
        <v>214500</v>
      </c>
      <c r="Q14" s="59"/>
      <c r="R14" s="75">
        <v>23075</v>
      </c>
      <c r="S14" s="49">
        <v>7</v>
      </c>
    </row>
    <row r="15" spans="1:19" x14ac:dyDescent="0.35">
      <c r="A15" s="62" t="s">
        <v>200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3">
        <v>13500</v>
      </c>
      <c r="N15" s="70"/>
      <c r="O15" s="70"/>
      <c r="P15" s="68">
        <f t="shared" si="0"/>
        <v>13500</v>
      </c>
      <c r="Q15" s="59"/>
      <c r="R15" s="75">
        <v>23088</v>
      </c>
      <c r="S15" s="49">
        <v>12</v>
      </c>
    </row>
    <row r="16" spans="1:19" x14ac:dyDescent="0.35">
      <c r="A16" s="62" t="s">
        <v>205</v>
      </c>
      <c r="B16" s="70"/>
      <c r="C16" s="70"/>
      <c r="D16" s="70"/>
      <c r="E16" s="70"/>
      <c r="F16" s="70"/>
      <c r="G16" s="73">
        <v>273600</v>
      </c>
      <c r="H16" s="70"/>
      <c r="I16" s="70"/>
      <c r="J16" s="70"/>
      <c r="K16" s="70"/>
      <c r="L16" s="70"/>
      <c r="M16" s="70"/>
      <c r="N16" s="73">
        <v>76050</v>
      </c>
      <c r="O16" s="70"/>
      <c r="P16" s="68">
        <f t="shared" si="0"/>
        <v>349650</v>
      </c>
      <c r="Q16" s="59"/>
      <c r="R16" s="75">
        <v>23047</v>
      </c>
      <c r="S16" s="49">
        <v>2</v>
      </c>
    </row>
    <row r="17" spans="1:19" x14ac:dyDescent="0.35">
      <c r="A17" s="62" t="s">
        <v>213</v>
      </c>
      <c r="B17" s="70"/>
      <c r="C17" s="70"/>
      <c r="D17" s="70"/>
      <c r="E17" s="70"/>
      <c r="F17" s="70"/>
      <c r="G17" s="70"/>
      <c r="H17" s="70"/>
      <c r="I17" s="70"/>
      <c r="J17" s="73">
        <v>10500</v>
      </c>
      <c r="K17" s="70"/>
      <c r="L17" s="70"/>
      <c r="M17" s="70"/>
      <c r="N17" s="70"/>
      <c r="O17" s="70"/>
      <c r="P17" s="68">
        <f t="shared" si="0"/>
        <v>10500</v>
      </c>
      <c r="Q17" s="59"/>
      <c r="R17" s="75">
        <v>23242</v>
      </c>
      <c r="S17" s="49">
        <v>13</v>
      </c>
    </row>
    <row r="18" spans="1:19" x14ac:dyDescent="0.35">
      <c r="A18" s="62" t="s">
        <v>220</v>
      </c>
      <c r="B18" s="70"/>
      <c r="C18" s="70"/>
      <c r="D18" s="70"/>
      <c r="E18" s="70"/>
      <c r="F18" s="70"/>
      <c r="G18" s="70"/>
      <c r="H18" s="73">
        <v>37350</v>
      </c>
      <c r="I18" s="70"/>
      <c r="J18" s="70"/>
      <c r="K18" s="70"/>
      <c r="L18" s="70"/>
      <c r="M18" s="70"/>
      <c r="N18" s="70"/>
      <c r="O18" s="70"/>
      <c r="P18" s="68">
        <f t="shared" si="0"/>
        <v>37350</v>
      </c>
      <c r="Q18" s="59"/>
      <c r="R18" s="75">
        <v>23049</v>
      </c>
      <c r="S18" s="49">
        <v>3</v>
      </c>
    </row>
    <row r="19" spans="1:19" x14ac:dyDescent="0.35">
      <c r="A19" s="62" t="s">
        <v>229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3">
        <v>14850</v>
      </c>
      <c r="P19" s="68">
        <f t="shared" si="0"/>
        <v>14850</v>
      </c>
      <c r="Q19" s="60"/>
      <c r="R19" s="75">
        <v>23042</v>
      </c>
      <c r="S19" s="49">
        <v>1</v>
      </c>
    </row>
    <row r="20" spans="1:19" x14ac:dyDescent="0.35">
      <c r="A20" s="67" t="s">
        <v>236</v>
      </c>
      <c r="B20" s="71">
        <f>SUM(B6:B19)</f>
        <v>73800</v>
      </c>
      <c r="C20" s="71">
        <f t="shared" ref="C20:J20" si="1">SUM(C6:C19)</f>
        <v>21900</v>
      </c>
      <c r="D20" s="71">
        <f t="shared" si="1"/>
        <v>71700</v>
      </c>
      <c r="E20" s="71">
        <f t="shared" si="1"/>
        <v>1409700</v>
      </c>
      <c r="F20" s="71">
        <f t="shared" si="1"/>
        <v>622500</v>
      </c>
      <c r="G20" s="71">
        <f t="shared" si="1"/>
        <v>1671000</v>
      </c>
      <c r="H20" s="71">
        <f t="shared" si="1"/>
        <v>702000</v>
      </c>
      <c r="I20" s="71">
        <f t="shared" si="1"/>
        <v>47850</v>
      </c>
      <c r="J20" s="71">
        <f t="shared" si="1"/>
        <v>10500</v>
      </c>
      <c r="K20" s="71">
        <f t="shared" ref="K20:P20" si="2">SUM(K6:K19)</f>
        <v>528000</v>
      </c>
      <c r="L20" s="71">
        <f t="shared" si="2"/>
        <v>303300</v>
      </c>
      <c r="M20" s="71">
        <f t="shared" si="2"/>
        <v>216600</v>
      </c>
      <c r="N20" s="71">
        <f t="shared" si="2"/>
        <v>281250</v>
      </c>
      <c r="O20" s="71">
        <f t="shared" si="2"/>
        <v>14850</v>
      </c>
      <c r="P20" s="69">
        <f t="shared" si="2"/>
        <v>5974950</v>
      </c>
    </row>
    <row r="21" spans="1:19" x14ac:dyDescent="0.35">
      <c r="A21" s="49" t="s">
        <v>245</v>
      </c>
      <c r="B21" s="49" t="s">
        <v>246</v>
      </c>
    </row>
    <row r="22" spans="1:19" x14ac:dyDescent="0.35">
      <c r="B22" s="49" t="s">
        <v>247</v>
      </c>
    </row>
  </sheetData>
  <mergeCells count="17">
    <mergeCell ref="L3:L4"/>
    <mergeCell ref="M3:M4"/>
    <mergeCell ref="N3:N4"/>
    <mergeCell ref="O3:O4"/>
    <mergeCell ref="O1:P1"/>
    <mergeCell ref="A2:P2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</mergeCells>
  <conditionalFormatting sqref="A7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P19">
    <cfRule type="iconSet" priority="15">
      <iconSet iconSet="3Flags">
        <cfvo type="percent" val="0"/>
        <cfvo type="percent" val="33"/>
        <cfvo type="percent" val="67"/>
      </iconSet>
    </cfRule>
  </conditionalFormatting>
  <conditionalFormatting sqref="P16">
    <cfRule type="iconSet" priority="14">
      <iconSet iconSet="3Flags">
        <cfvo type="percent" val="0"/>
        <cfvo type="percent" val="33"/>
        <cfvo type="percent" val="67"/>
      </iconSet>
    </cfRule>
  </conditionalFormatting>
  <conditionalFormatting sqref="P8">
    <cfRule type="iconSet" priority="13">
      <iconSet iconSet="3Flags">
        <cfvo type="percent" val="0"/>
        <cfvo type="percent" val="33"/>
        <cfvo type="percent" val="67"/>
      </iconSet>
    </cfRule>
  </conditionalFormatting>
  <conditionalFormatting sqref="P18">
    <cfRule type="iconSet" priority="11">
      <iconSet iconSet="3Flags">
        <cfvo type="percent" val="0"/>
        <cfvo type="percent" val="33"/>
        <cfvo type="percent" val="67"/>
      </iconSet>
    </cfRule>
  </conditionalFormatting>
  <conditionalFormatting sqref="P13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P7">
    <cfRule type="iconSet" priority="9">
      <iconSet iconSet="3Flags">
        <cfvo type="percent" val="0"/>
        <cfvo type="percent" val="33"/>
        <cfvo type="percent" val="67"/>
      </iconSet>
    </cfRule>
  </conditionalFormatting>
  <conditionalFormatting sqref="P14">
    <cfRule type="iconSet" priority="8">
      <iconSet iconSet="3Flags">
        <cfvo type="percent" val="0"/>
        <cfvo type="percent" val="33"/>
        <cfvo type="percent" val="67"/>
      </iconSet>
    </cfRule>
  </conditionalFormatting>
  <conditionalFormatting sqref="P6">
    <cfRule type="iconSet" priority="7">
      <iconSet iconSet="3Flags">
        <cfvo type="percent" val="0"/>
        <cfvo type="percent" val="33"/>
        <cfvo type="percent" val="67"/>
      </iconSet>
    </cfRule>
  </conditionalFormatting>
  <conditionalFormatting sqref="P12">
    <cfRule type="iconSet" priority="6">
      <iconSet iconSet="3Flags">
        <cfvo type="percent" val="0"/>
        <cfvo type="percent" val="33"/>
        <cfvo type="percent" val="67"/>
      </iconSet>
    </cfRule>
  </conditionalFormatting>
  <conditionalFormatting sqref="P11">
    <cfRule type="iconSet" priority="5">
      <iconSet iconSet="3Flags">
        <cfvo type="percent" val="0"/>
        <cfvo type="percent" val="33"/>
        <cfvo type="percent" val="67"/>
      </iconSet>
    </cfRule>
  </conditionalFormatting>
  <conditionalFormatting sqref="P9">
    <cfRule type="iconSet" priority="4">
      <iconSet iconSet="3Flags">
        <cfvo type="percent" val="0"/>
        <cfvo type="percent" val="33"/>
        <cfvo type="percent" val="67"/>
      </iconSet>
    </cfRule>
  </conditionalFormatting>
  <conditionalFormatting sqref="P15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P17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P10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/>
  <pageMargins left="0.15748031496062992" right="7.874015748031496E-2" top="0.39370078740157483" bottom="0.74803149606299213" header="0.31496062992125984" footer="0.31496062992125984"/>
  <pageSetup paperSize="9" scale="7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พื้นที่รอยต่อ (2)</vt:lpstr>
      <vt:lpstr>พื้นที่รอยต่อ</vt:lpstr>
      <vt:lpstr>pivot</vt:lpstr>
      <vt:lpstr>ตาราง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2020-01-07T04:12:05Z</cp:lastPrinted>
  <dcterms:created xsi:type="dcterms:W3CDTF">2019-12-16T07:22:09Z</dcterms:created>
  <dcterms:modified xsi:type="dcterms:W3CDTF">2020-09-30T06:29:42Z</dcterms:modified>
</cp:coreProperties>
</file>