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35" windowWidth="15015" windowHeight="7650" firstSheet="6" activeTab="6"/>
  </bookViews>
  <sheets>
    <sheet name="sat (ส่งพื้นที่)" sheetId="7" r:id="rId1"/>
    <sheet name="พัฒนาบุคลากร (2)" sheetId="6" r:id="rId2"/>
    <sheet name="คุณภาพ (2)" sheetId="5" r:id="rId3"/>
    <sheet name="sat" sheetId="4" r:id="rId4"/>
    <sheet name="พัฒนาบุคลากร" sheetId="3" r:id="rId5"/>
    <sheet name="คุณภาพ" sheetId="2" r:id="rId6"/>
    <sheet name="รวมทุกอำเภอ" sheetId="1" r:id="rId7"/>
  </sheets>
  <definedNames>
    <definedName name="_xlnm.Print_Titles" localSheetId="3">sat!$A:$A,sat!$3:$4</definedName>
    <definedName name="_xlnm.Print_Titles" localSheetId="0">'sat (ส่งพื้นที่)'!$A:$A,'sat (ส่งพื้นที่)'!$2:$3</definedName>
    <definedName name="_xlnm.Print_Titles" localSheetId="5">คุณภาพ!$A:$B,คุณภาพ!$2:$3</definedName>
    <definedName name="_xlnm.Print_Titles" localSheetId="2">'คุณภาพ (2)'!$A:$B,'คุณภาพ (2)'!$2:$3</definedName>
    <definedName name="_xlnm.Print_Titles" localSheetId="4">พัฒนาบุคลากร!$A:$A,พัฒนาบุคลากร!$3:$4</definedName>
    <definedName name="_xlnm.Print_Titles" localSheetId="1">'พัฒนาบุคลากร (2)'!$A:$A,'พัฒนาบุคลากร (2)'!$3:$3</definedName>
    <definedName name="_xlnm.Print_Titles" localSheetId="6">รวมทุกอำเภอ!$A:$A,รวมทุกอำเภอ!$3:$4</definedName>
  </definedNames>
  <calcPr calcId="145621"/>
</workbook>
</file>

<file path=xl/calcChain.xml><?xml version="1.0" encoding="utf-8"?>
<calcChain xmlns="http://schemas.openxmlformats.org/spreadsheetml/2006/main">
  <c r="K34" i="1" l="1"/>
  <c r="AG5" i="5"/>
  <c r="AG12" i="5"/>
  <c r="AG16" i="5"/>
  <c r="AE5" i="5"/>
  <c r="AE12" i="5"/>
  <c r="AE16" i="5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AH16" i="5"/>
  <c r="AF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AH12" i="5"/>
  <c r="AF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AH5" i="5"/>
  <c r="AF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E13" i="3"/>
  <c r="Q13" i="3"/>
  <c r="U13" i="3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E5" i="2"/>
  <c r="E28" i="2" s="1"/>
  <c r="E31" i="2" s="1"/>
  <c r="F5" i="2"/>
  <c r="G5" i="2"/>
  <c r="G28" i="2" s="1"/>
  <c r="G31" i="2" s="1"/>
  <c r="H5" i="2"/>
  <c r="I5" i="2"/>
  <c r="J5" i="2"/>
  <c r="K5" i="2"/>
  <c r="K28" i="2" s="1"/>
  <c r="K31" i="2" s="1"/>
  <c r="L5" i="2"/>
  <c r="M5" i="2"/>
  <c r="M28" i="2" s="1"/>
  <c r="M31" i="2" s="1"/>
  <c r="N5" i="2"/>
  <c r="O5" i="2"/>
  <c r="O28" i="2" s="1"/>
  <c r="O31" i="2" s="1"/>
  <c r="P5" i="2"/>
  <c r="Q5" i="2"/>
  <c r="R5" i="2"/>
  <c r="S5" i="2"/>
  <c r="T5" i="2"/>
  <c r="U5" i="2"/>
  <c r="V5" i="2"/>
  <c r="W5" i="2"/>
  <c r="W28" i="2" s="1"/>
  <c r="W31" i="2" s="1"/>
  <c r="X5" i="2"/>
  <c r="Y5" i="2"/>
  <c r="Z5" i="2"/>
  <c r="AA5" i="2"/>
  <c r="AA28" i="2" s="1"/>
  <c r="AA31" i="2" s="1"/>
  <c r="AB5" i="2"/>
  <c r="AC5" i="2"/>
  <c r="AD5" i="2"/>
  <c r="AE5" i="2"/>
  <c r="AE28" i="2" s="1"/>
  <c r="AE31" i="2" s="1"/>
  <c r="AF5" i="2"/>
  <c r="AG5" i="2"/>
  <c r="AH5" i="2"/>
  <c r="D5" i="2"/>
  <c r="D28" i="2" s="1"/>
  <c r="D31" i="2" s="1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D22" i="2"/>
  <c r="S28" i="2"/>
  <c r="S31" i="2" s="1"/>
  <c r="D12" i="2"/>
  <c r="E10" i="3"/>
  <c r="F10" i="3"/>
  <c r="G10" i="3"/>
  <c r="H10" i="3"/>
  <c r="D5" i="3"/>
  <c r="D13" i="3" s="1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Z13" i="3" s="1"/>
  <c r="AA10" i="3"/>
  <c r="AB10" i="3"/>
  <c r="AC10" i="3"/>
  <c r="AD10" i="3"/>
  <c r="AD13" i="3" s="1"/>
  <c r="AE10" i="3"/>
  <c r="AF10" i="3"/>
  <c r="AG10" i="3"/>
  <c r="AH10" i="3"/>
  <c r="AH13" i="3" s="1"/>
  <c r="D10" i="3"/>
  <c r="E5" i="3"/>
  <c r="F5" i="3"/>
  <c r="F13" i="3" s="1"/>
  <c r="G5" i="3"/>
  <c r="G13" i="3" s="1"/>
  <c r="H5" i="3"/>
  <c r="H13" i="3" s="1"/>
  <c r="I5" i="3"/>
  <c r="I13" i="3" s="1"/>
  <c r="J5" i="3"/>
  <c r="K5" i="3"/>
  <c r="K13" i="3" s="1"/>
  <c r="L5" i="3"/>
  <c r="M5" i="3"/>
  <c r="M13" i="3" s="1"/>
  <c r="N5" i="3"/>
  <c r="N13" i="3" s="1"/>
  <c r="O5" i="3"/>
  <c r="O13" i="3" s="1"/>
  <c r="P5" i="3"/>
  <c r="Q5" i="3"/>
  <c r="R5" i="3"/>
  <c r="R13" i="3" s="1"/>
  <c r="S5" i="3"/>
  <c r="S13" i="3" s="1"/>
  <c r="T5" i="3"/>
  <c r="T13" i="3" s="1"/>
  <c r="U5" i="3"/>
  <c r="V5" i="3"/>
  <c r="W5" i="3"/>
  <c r="W13" i="3" s="1"/>
  <c r="X5" i="3"/>
  <c r="X13" i="3" s="1"/>
  <c r="Y5" i="3"/>
  <c r="Y13" i="3" s="1"/>
  <c r="Z5" i="3"/>
  <c r="AA5" i="3"/>
  <c r="AA13" i="3" s="1"/>
  <c r="AB5" i="3"/>
  <c r="AB13" i="3" s="1"/>
  <c r="AC5" i="3"/>
  <c r="AC13" i="3" s="1"/>
  <c r="AD5" i="3"/>
  <c r="AE5" i="3"/>
  <c r="AE13" i="3" s="1"/>
  <c r="AF5" i="3"/>
  <c r="AF13" i="3" s="1"/>
  <c r="AG5" i="3"/>
  <c r="AG13" i="3" s="1"/>
  <c r="AH5" i="3"/>
  <c r="C5" i="3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C56" i="1"/>
  <c r="D56" i="1"/>
  <c r="B56" i="1"/>
  <c r="Q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B52" i="1"/>
  <c r="P13" i="3" l="1"/>
  <c r="L13" i="3"/>
  <c r="P28" i="2"/>
  <c r="P31" i="2" s="1"/>
  <c r="H28" i="2"/>
  <c r="H31" i="2" s="1"/>
  <c r="V13" i="3"/>
  <c r="J13" i="3"/>
  <c r="AG20" i="5"/>
  <c r="AG23" i="5" s="1"/>
  <c r="AG28" i="2"/>
  <c r="AG31" i="2" s="1"/>
  <c r="AC28" i="2"/>
  <c r="AC31" i="2" s="1"/>
  <c r="Y28" i="2"/>
  <c r="Y31" i="2" s="1"/>
  <c r="U28" i="2"/>
  <c r="U31" i="2" s="1"/>
  <c r="Q28" i="2"/>
  <c r="Q31" i="2" s="1"/>
  <c r="I28" i="2"/>
  <c r="I31" i="2" s="1"/>
  <c r="AE20" i="5"/>
  <c r="AE23" i="5" s="1"/>
  <c r="AH20" i="5"/>
  <c r="AH23" i="5" s="1"/>
  <c r="G20" i="5"/>
  <c r="G23" i="5" s="1"/>
  <c r="K20" i="5"/>
  <c r="K23" i="5" s="1"/>
  <c r="O20" i="5"/>
  <c r="O23" i="5" s="1"/>
  <c r="S20" i="5"/>
  <c r="S23" i="5" s="1"/>
  <c r="W20" i="5"/>
  <c r="W23" i="5" s="1"/>
  <c r="AA20" i="5"/>
  <c r="AA23" i="5" s="1"/>
  <c r="N20" i="5"/>
  <c r="N23" i="5" s="1"/>
  <c r="R20" i="5"/>
  <c r="R23" i="5" s="1"/>
  <c r="AD20" i="5"/>
  <c r="AD23" i="5" s="1"/>
  <c r="C12" i="6"/>
  <c r="E12" i="6"/>
  <c r="G12" i="6"/>
  <c r="I12" i="6"/>
  <c r="K12" i="6"/>
  <c r="M12" i="6"/>
  <c r="O12" i="6"/>
  <c r="Q12" i="6"/>
  <c r="D12" i="6"/>
  <c r="F12" i="6"/>
  <c r="H12" i="6"/>
  <c r="J12" i="6"/>
  <c r="L12" i="6"/>
  <c r="N12" i="6"/>
  <c r="P12" i="6"/>
  <c r="R12" i="6"/>
  <c r="F20" i="5"/>
  <c r="F23" i="5" s="1"/>
  <c r="J20" i="5"/>
  <c r="J23" i="5" s="1"/>
  <c r="V20" i="5"/>
  <c r="V23" i="5" s="1"/>
  <c r="Z20" i="5"/>
  <c r="Z23" i="5" s="1"/>
  <c r="D20" i="5"/>
  <c r="D23" i="5" s="1"/>
  <c r="L20" i="5"/>
  <c r="L23" i="5" s="1"/>
  <c r="T20" i="5"/>
  <c r="T23" i="5" s="1"/>
  <c r="X20" i="5"/>
  <c r="X23" i="5" s="1"/>
  <c r="AF20" i="5"/>
  <c r="AF23" i="5" s="1"/>
  <c r="H20" i="5"/>
  <c r="H23" i="5" s="1"/>
  <c r="P20" i="5"/>
  <c r="P23" i="5" s="1"/>
  <c r="AB20" i="5"/>
  <c r="AB23" i="5" s="1"/>
  <c r="E20" i="5"/>
  <c r="E23" i="5" s="1"/>
  <c r="I20" i="5"/>
  <c r="I23" i="5" s="1"/>
  <c r="M20" i="5"/>
  <c r="M23" i="5" s="1"/>
  <c r="Q20" i="5"/>
  <c r="Q23" i="5" s="1"/>
  <c r="U20" i="5"/>
  <c r="U23" i="5" s="1"/>
  <c r="Y20" i="5"/>
  <c r="Y23" i="5" s="1"/>
  <c r="AC20" i="5"/>
  <c r="AC23" i="5" s="1"/>
  <c r="AH28" i="2"/>
  <c r="AH31" i="2" s="1"/>
  <c r="Z28" i="2"/>
  <c r="Z31" i="2" s="1"/>
  <c r="V28" i="2"/>
  <c r="V31" i="2" s="1"/>
  <c r="F28" i="2"/>
  <c r="F31" i="2" s="1"/>
  <c r="AF28" i="2"/>
  <c r="AF31" i="2" s="1"/>
  <c r="AD28" i="2"/>
  <c r="AD31" i="2" s="1"/>
  <c r="AB28" i="2"/>
  <c r="AB31" i="2" s="1"/>
  <c r="X28" i="2"/>
  <c r="X31" i="2" s="1"/>
  <c r="T28" i="2"/>
  <c r="T31" i="2" s="1"/>
  <c r="R28" i="2"/>
  <c r="R31" i="2" s="1"/>
  <c r="N28" i="2"/>
  <c r="N31" i="2" s="1"/>
  <c r="L28" i="2"/>
  <c r="L31" i="2" s="1"/>
  <c r="J28" i="2"/>
  <c r="J31" i="2" s="1"/>
</calcChain>
</file>

<file path=xl/sharedStrings.xml><?xml version="1.0" encoding="utf-8"?>
<sst xmlns="http://schemas.openxmlformats.org/spreadsheetml/2006/main" count="452" uniqueCount="158">
  <si>
    <t>(สำหรับราชการ/พนักงานของรัฐ/ลูกจ้างประจำ/ลูกจ้างชั่วคราว ที่ปฏิบัติงานในหน่วยบริการปฐมภูมิ)</t>
  </si>
  <si>
    <t>ประเด็น</t>
  </si>
  <si>
    <t>ด้านระบบบริการ ท่านมีความพึงพอใจต่อ</t>
  </si>
  <si>
    <t>1. ภาพรวมของระบบการให้คำปรึกษาจากโรงพยาบาลแม่ข่าย</t>
  </si>
  <si>
    <t xml:space="preserve"> 1.3 การได้รับการตอบรับ และแก้ปัญหาในการให้คำปรึกษา </t>
  </si>
  <si>
    <t xml:space="preserve"> 2.1 บุคลากรที่ประสานการส่งต่อด้านความรู้ ความสามารถและมนุษยสัมพันธ์</t>
  </si>
  <si>
    <t xml:space="preserve"> 2.2 ช่องทางการสื่อสารเพื่อการส่งต่อ </t>
  </si>
  <si>
    <t xml:space="preserve"> 2.3 การได้รับข้อมูลตอบกลับในการดูแลผู้ที่ได้รับการส่งต่อผู้ป่วยทั้ง up – down </t>
  </si>
  <si>
    <t xml:space="preserve"> 2.4 การได้รับการอำนวยความสะดวกในการ ส่งต่อผู้ป่วยทั้ง up – down </t>
  </si>
  <si>
    <t xml:space="preserve">     3.1 ความรู้ความสามารถของ admin ของรพ./สสอ. ในการให้คำปรึกษา</t>
  </si>
  <si>
    <t xml:space="preserve">     3.2 การอำนวยความสะดวก ความรวดเร็ว ทันเวลาในการช่วยแก้ไขปัญหา/การสนับสนุนข้อมูล</t>
  </si>
  <si>
    <t>ด้านบุคลากร</t>
  </si>
  <si>
    <t xml:space="preserve">   1.1 ความคล่องตัว ในการประสานงาน</t>
  </si>
  <si>
    <t xml:space="preserve">   1.2 ความสามารถในการประสาน การแก้ปัญหาให้กับรพสต./ศสม.</t>
  </si>
  <si>
    <t>2.2 ความสะดวก คล่องตัวของการสื่อสาร ระหว่างแพทย์กับท่าน</t>
  </si>
  <si>
    <t xml:space="preserve"> 2.3 การได้รับการตอบรับในการแก้ปัญหาผู้ป่วยและการร่วมจัดบริการ</t>
  </si>
  <si>
    <t>3.1 ด้านความรู้ความสามารถ /มนุษยสัมพันธ์</t>
  </si>
  <si>
    <t>3.2 ความสะดวก คล่องตัวของการสื่อสาร ระหว่างเภสัชกรกับท่าน</t>
  </si>
  <si>
    <t>3.3 การได้รับการตอบรับในการแก้ปัญหาผู้ป่วยและการร่วมจัดบริการ</t>
  </si>
  <si>
    <t>4.1 ด้านความรู้ความสามารถ /มนุษยสัมพันธ์</t>
  </si>
  <si>
    <t>4.2 ความสะดวก คล่องตัวของการสื่อสาร ระหว่างเภสัชกรกับท่าน</t>
  </si>
  <si>
    <t xml:space="preserve">4.3 การได้รับการตอบรับในการแก้ปัญหาผู้ป่วยและการร่วมจัดบริการ </t>
  </si>
  <si>
    <t>5.1 ด้านความรู้ความสามารถ /มนุษยสัมพันธ์</t>
  </si>
  <si>
    <t>5.2 ความสะดวก คล่องตัวของการสื่อสาร ระหว่างทันตแพทย์กับท่าน</t>
  </si>
  <si>
    <t>5.3 การได้รับการตอบรับในการแก้ปัญหาผู้ป่วยและการร่วมจัดบริการ</t>
  </si>
  <si>
    <t>6.1 ด้านความรู้ความสามารถ /มนุษยสัมพันธ์</t>
  </si>
  <si>
    <t>6.3 การได้รับการตอบรับในการแก้ปัญหาผู้ป่วยและการร่วมจัดบริการ</t>
  </si>
  <si>
    <t>7.1 ด้านความรู้ความสามารถ /มนุษยสัมพันธ์</t>
  </si>
  <si>
    <t>7.3 การได้รับการตอบรับในการแก้ปัญหาผู้ป่วยและการร่วมจัดบริการ</t>
  </si>
  <si>
    <t>ด้านบริหารจัดการ</t>
  </si>
  <si>
    <t>1. การจัดสรรอัตรากำลัง/แผนการแก้ปัญหากำลังคน</t>
  </si>
  <si>
    <t>2. การจัดสรรงบประมาณด้วยการใช้ข้อมูลจากการวิเคราะห์สถานการณ์การเงิน</t>
  </si>
  <si>
    <t>อุทัย (N=50)</t>
  </si>
  <si>
    <t>1.1    บุคลากรที่ให้คำปรึกษาด้านความรู้ความสามารถ /มนุษยสัมพันธ์</t>
  </si>
  <si>
    <t>1.2    ความสะดวก คล่องตัวของการสื่อสาร ระหว่างผู้ให้คำปรึกษากับท่าน</t>
  </si>
  <si>
    <t xml:space="preserve">2.    ภาพรวมของระบบการส่งต่อ(refer up-down) </t>
  </si>
  <si>
    <t>3. ภาพการเชื่อมโยงข้อมูลผู้รับบริการ</t>
  </si>
  <si>
    <t>1. Manager ในกลุ่มงานเวชปฏิบัติครอบครัวในการ</t>
  </si>
  <si>
    <t>2. แพทย์ (MD/FM) Coacher ด้านการรักษาพยาบาล</t>
  </si>
  <si>
    <t>2.1  ด้านความรู้ความสามารถ /มนุษยสัมพันธ์</t>
  </si>
  <si>
    <t>3. เภสัชกร ที่ปรึกษาประจำรพสต./ศสม.</t>
  </si>
  <si>
    <t>4. กายภาพบำบัด ที่ปรึกษาประจำรพสต./ศสม.</t>
  </si>
  <si>
    <t>5.ทันตแพทย์ ที่ปรึกษาประจำรพสต./ศสม.</t>
  </si>
  <si>
    <t>6.นักการแพทย์แผนไทย ที่ปรึกษาประจำรพสต./ศสม.</t>
  </si>
  <si>
    <t>6.2 ความสะดวก คล่องตัวของการสื่อสาร ระหว่างนักการแพทย์แผนไทยกับท่าน</t>
  </si>
  <si>
    <t>7. พยาบาลวิชาชีพ/พยาบาลเวชปฏิบัติครอบครัว ที่ปรึกษาประจำรพสต./ศสม.</t>
  </si>
  <si>
    <t>7.2 ความสะดวก คล่องตัวของการสื่อสาร ระหว่างนักการแพทย์แผนไทยกับท่าน</t>
  </si>
  <si>
    <t>3. แผนพัฒนาศักยภาพการด้านการรักษาพยาบาลให้กับจนท./การดูแลผู้ป่วยโรคเรื้อรัง/การปรับเปลี่ยนพฤติกรรม และ ส่วนขาดของบุคลากรใน รพสต.</t>
  </si>
  <si>
    <t>ผลประเมินความพึงพอใจการสนับสนุนจากเครือข่ายระดับอำเภอ</t>
  </si>
  <si>
    <t>ร้อยละของความพึงพอใจ</t>
  </si>
  <si>
    <t>อยุธยา (N=125)</t>
  </si>
  <si>
    <t>ท่าเรือ (N=31)</t>
  </si>
  <si>
    <t>นครหลวง (N=39)</t>
  </si>
  <si>
    <t>บางปะหัน (N=26)</t>
  </si>
  <si>
    <t>บ้านแพรก (N=15)</t>
  </si>
  <si>
    <t>ภาชี (N=31)</t>
  </si>
  <si>
    <t>มหาราช (N=42)</t>
  </si>
  <si>
    <t>วังน้อย(N=48)</t>
  </si>
  <si>
    <t xml:space="preserve">บางซ้าย </t>
  </si>
  <si>
    <t>บางไทร</t>
  </si>
  <si>
    <t xml:space="preserve">ส่งมา 1 ตำบล </t>
  </si>
  <si>
    <t>ส่งมา 5 ตำบล</t>
  </si>
  <si>
    <t>ไม่มีข้อมูลตอบกลับ</t>
  </si>
  <si>
    <t>ผักไห่</t>
  </si>
  <si>
    <t>ลาดบัวหลวง</t>
  </si>
  <si>
    <t>ส่งมา 2 ตำบล</t>
  </si>
  <si>
    <t>เสนา</t>
  </si>
  <si>
    <t>ส่งมา 6 ตำบล</t>
  </si>
  <si>
    <t>บางบาล</t>
  </si>
  <si>
    <t>ส่งมา 1 ตำบล</t>
  </si>
  <si>
    <t xml:space="preserve">คะแนนที่ได้ </t>
  </si>
  <si>
    <t>ค่าคะแนนถ่วงน้ำหนัก (0.8)</t>
  </si>
  <si>
    <t>บางปะอิน</t>
  </si>
  <si>
    <t>ส่งมา 3 ตำบล</t>
  </si>
  <si>
    <t>11 (12)</t>
  </si>
  <si>
    <t>9 (12)</t>
  </si>
  <si>
    <t>18 (27)</t>
  </si>
  <si>
    <t>ร้อยละความพึงพอใจผู้รับบริการ</t>
  </si>
  <si>
    <t>จำนวนหน่วยบริการที่ลงข้อมูล(ทั้งหมด)</t>
  </si>
  <si>
    <t>11(12)</t>
  </si>
  <si>
    <t>16 (16)</t>
  </si>
  <si>
    <t>4 (4)</t>
  </si>
  <si>
    <t>6 (7)</t>
  </si>
  <si>
    <t>3 (12)</t>
  </si>
  <si>
    <t>10 (10)</t>
  </si>
  <si>
    <t>6 (6)</t>
  </si>
  <si>
    <t>23 (23)</t>
  </si>
  <si>
    <t>9 (15)</t>
  </si>
  <si>
    <t>1 (8)</t>
  </si>
  <si>
    <t>9 (16)</t>
  </si>
  <si>
    <t>11 (21)</t>
  </si>
  <si>
    <t>11 (15)</t>
  </si>
  <si>
    <t>ค่าคะแนนถ่วงน้ำหนัก (0.2)</t>
  </si>
  <si>
    <t>ความพึงพอใจCUPภาพรวม</t>
  </si>
  <si>
    <t xml:space="preserve">ความพึงพอใจผุ้รับบริการคะแนนที่ได้ </t>
  </si>
  <si>
    <t>1. การพัฒนาระบบคุณภาพ HA</t>
  </si>
  <si>
    <t>1.1 การพัฒนาระบบบริหารความเสี่ยง</t>
  </si>
  <si>
    <t>1.1.1 คกก</t>
  </si>
  <si>
    <t>1.1.2 มีระบบจัดการความเสี่ยงในรพ.</t>
  </si>
  <si>
    <t>1.1.3 มีการค้นหาความเสี่ยง-การแก้ไขปัญห่ ในปฐมภูมิ</t>
  </si>
  <si>
    <t>1.2.การพัฒนาห้อง kab</t>
  </si>
  <si>
    <t>1.3.การพัฒนางานรังสี</t>
  </si>
  <si>
    <t>2.1การสนับสนุนการจัดบริการในหน่วยปฐมภูมิ</t>
  </si>
  <si>
    <t>2.1.1ระบบให้คำปรึกษา</t>
  </si>
  <si>
    <t>2.1.2 ระบบส่งต่อ</t>
  </si>
  <si>
    <t>2.1.3 การเชื่อต่อข้อมูล</t>
  </si>
  <si>
    <t>2.2 การสนับสนุนบุคลากร</t>
  </si>
  <si>
    <t>2.2.1 manager</t>
  </si>
  <si>
    <t>2.2.2 แพทย์</t>
  </si>
  <si>
    <t>2.2.3 ทีมสหวิชาชพ</t>
  </si>
  <si>
    <t>2.2.4การบริหารจัดการเงินคน</t>
  </si>
  <si>
    <t>3.ปฐมภูมิพัฒนา PCA</t>
  </si>
  <si>
    <t xml:space="preserve"> 3.1 CUP มีกระบวนกีรสร้างความเข้าใจ</t>
  </si>
  <si>
    <t>3.2 CUP มีการประเมินตนเอง</t>
  </si>
  <si>
    <t xml:space="preserve">3.3 ปฐมภมิ </t>
  </si>
  <si>
    <t>P1 ประเมินตนเอง-ค้นหาส่วนขาด-มีแผนพัมนา</t>
  </si>
  <si>
    <t>P2 ประเมินตนเอง</t>
  </si>
  <si>
    <t>ระดับความสำเร็จของการพัฒนยาคุณภาพเครือข่ายระดับอำเภอ</t>
  </si>
  <si>
    <t>ระดับความสำเร็จการพัฒนาคุณภาพ</t>
  </si>
  <si>
    <t>เต็ม</t>
  </si>
  <si>
    <t xml:space="preserve">อุทัย </t>
  </si>
  <si>
    <t>อยุธยา</t>
  </si>
  <si>
    <t xml:space="preserve">ท่าเรือ </t>
  </si>
  <si>
    <t xml:space="preserve">นครหลวง </t>
  </si>
  <si>
    <t xml:space="preserve">บางปะหัน </t>
  </si>
  <si>
    <t xml:space="preserve">ภาชี </t>
  </si>
  <si>
    <t>มหาราช</t>
  </si>
  <si>
    <t>วังน้อย</t>
  </si>
  <si>
    <t>บ้านแพรก</t>
  </si>
  <si>
    <t>ตนเอง</t>
  </si>
  <si>
    <t>จ.</t>
  </si>
  <si>
    <t>2. สนับสนุนการพัฒนาคุณภาพ</t>
  </si>
  <si>
    <t>ระดับความสำเร็จของการพัฒนนาบุคลากรด้านคุณภาพ</t>
  </si>
  <si>
    <t>1.การพัฒนาบุคลากรของเครือข่ายระดับอำเภอ</t>
  </si>
  <si>
    <t>1.1 มีแผนภาพCUP(ระบบงานสำคัญ-ทีมสหวิชาชีพ-ปฐมภูมิ-back office)</t>
  </si>
  <si>
    <t>1.2 มีการดำเนินงานตามแผน</t>
  </si>
  <si>
    <t>1.3 มีการสรุปผลการพัฒนาศักยภาพ</t>
  </si>
  <si>
    <t xml:space="preserve">1.4 มีกระบวนการเตรียมความพร้อท R2R วิจัย อื่น ๆ </t>
  </si>
  <si>
    <t>2. การส่งบุคลากรเข้าร่วมรับการพัฒนากับจังหวัด</t>
  </si>
  <si>
    <t>2.1 เข้าร่วมกิจกรรม 80 % ขึ้นไป</t>
  </si>
  <si>
    <t>2.2 60 % ตอบประเมินผลการฝึกิบรม</t>
  </si>
  <si>
    <t>พึงพอใจCUP</t>
  </si>
  <si>
    <t>พึงพอใจปชช.</t>
  </si>
  <si>
    <t>คุณภาพ</t>
  </si>
  <si>
    <t>รวมคะแนนที่ได้</t>
  </si>
  <si>
    <t>สรุปคะแนน</t>
  </si>
  <si>
    <t>อุทัย</t>
  </si>
  <si>
    <t>ท่าเรือ</t>
  </si>
  <si>
    <t>นครหลวง</t>
  </si>
  <si>
    <t>บางปะหัน</t>
  </si>
  <si>
    <t>ภาชี</t>
  </si>
  <si>
    <t>บางซ้าย</t>
  </si>
  <si>
    <t>ระดับความสำเร็จของการพัฒนนาบุคลากรด้านคุณภาพ ของเครือข่ายระดับอำเภอ ปี 2556</t>
  </si>
  <si>
    <t>ร้อยละความพึงพอใจผู้รับบริการ (HOSXP)</t>
  </si>
  <si>
    <t xml:space="preserve">ผลประเมินความพึงพอใจการสนับสนุนจากเครือข่ายระดับอำเภอ </t>
  </si>
  <si>
    <t>จำนวนหน่วยบริการที่ลงข้อมูล(ทั้งหมด)เพื่อนำมาประมวลผลความพึงพอใจ</t>
  </si>
  <si>
    <t>รายละเอียดการประเมินความพึงพอใจรายอำเภอ</t>
  </si>
  <si>
    <t>ผลประเมินความพึงพอใจการสนับสนุนจากเครือข่ายระดับอำเภอ ปี 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</si>
</sst>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00"/>
    <numFmt numFmtId="188" formatCode="0.00000"/>
  </numFmts>
  <fonts count="15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2"/>
      <color indexed="8"/>
      <name val="TH SarabunPSK"/>
      <family val="2"/>
    </font>
    <font>
      <sz val="14"/>
      <color indexed="8"/>
      <name val="TH SarabunIT๙"/>
      <family val="2"/>
    </font>
    <font>
      <sz val="13"/>
      <color indexed="8"/>
      <name val="TH SarabunIT๙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vertical="top" wrapText="1"/>
    </xf>
    <xf numFmtId="188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14" fillId="0" borderId="1" xfId="0" applyNumberFormat="1" applyFont="1" applyBorder="1" applyAlignment="1">
      <alignment vertical="top" wrapText="1"/>
    </xf>
    <xf numFmtId="16" fontId="12" fillId="0" borderId="1" xfId="0" applyNumberFormat="1" applyFont="1" applyBorder="1" applyAlignment="1">
      <alignment vertical="top" wrapText="1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workbookViewId="0">
      <selection activeCell="G3" sqref="G3"/>
    </sheetView>
  </sheetViews>
  <sheetFormatPr defaultRowHeight="18.75"/>
  <cols>
    <col min="1" max="1" width="29.25" style="44" customWidth="1"/>
    <col min="2" max="8" width="5.625" style="40" customWidth="1"/>
    <col min="9" max="9" width="6.125" style="40" customWidth="1"/>
    <col min="10" max="16" width="5.625" style="40" customWidth="1"/>
    <col min="17" max="17" width="5.625" style="56" customWidth="1"/>
    <col min="18" max="40" width="9" style="55"/>
    <col min="41" max="16384" width="9" style="40"/>
  </cols>
  <sheetData>
    <row r="1" spans="1:40">
      <c r="A1" s="59" t="s">
        <v>156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40" ht="44.25" customHeight="1">
      <c r="A2" s="58" t="s">
        <v>1</v>
      </c>
      <c r="B2" s="48" t="s">
        <v>32</v>
      </c>
      <c r="C2" s="48" t="s">
        <v>50</v>
      </c>
      <c r="D2" s="48" t="s">
        <v>51</v>
      </c>
      <c r="E2" s="48" t="s">
        <v>52</v>
      </c>
      <c r="F2" s="48" t="s">
        <v>53</v>
      </c>
      <c r="G2" s="48" t="s">
        <v>54</v>
      </c>
      <c r="H2" s="48" t="s">
        <v>55</v>
      </c>
      <c r="I2" s="48" t="s">
        <v>56</v>
      </c>
      <c r="J2" s="48" t="s">
        <v>57</v>
      </c>
      <c r="K2" s="48" t="s">
        <v>58</v>
      </c>
      <c r="L2" s="48" t="s">
        <v>59</v>
      </c>
      <c r="M2" s="48" t="s">
        <v>63</v>
      </c>
      <c r="N2" s="48" t="s">
        <v>64</v>
      </c>
      <c r="O2" s="48" t="s">
        <v>66</v>
      </c>
      <c r="P2" s="48" t="s">
        <v>68</v>
      </c>
      <c r="Q2" s="48" t="s">
        <v>72</v>
      </c>
    </row>
    <row r="3" spans="1:40" ht="112.5">
      <c r="A3" s="58"/>
      <c r="B3" s="46" t="s">
        <v>49</v>
      </c>
      <c r="C3" s="47" t="s">
        <v>49</v>
      </c>
      <c r="D3" s="46" t="s">
        <v>49</v>
      </c>
      <c r="E3" s="46" t="s">
        <v>49</v>
      </c>
      <c r="F3" s="47" t="s">
        <v>49</v>
      </c>
      <c r="G3" s="46" t="s">
        <v>49</v>
      </c>
      <c r="H3" s="47" t="s">
        <v>49</v>
      </c>
      <c r="I3" s="47" t="s">
        <v>49</v>
      </c>
      <c r="J3" s="47" t="s">
        <v>49</v>
      </c>
      <c r="K3" s="47" t="s">
        <v>60</v>
      </c>
      <c r="L3" s="47" t="s">
        <v>61</v>
      </c>
      <c r="M3" s="47" t="s">
        <v>62</v>
      </c>
      <c r="N3" s="47" t="s">
        <v>65</v>
      </c>
      <c r="O3" s="47" t="s">
        <v>67</v>
      </c>
      <c r="P3" s="47" t="s">
        <v>69</v>
      </c>
      <c r="Q3" s="47" t="s">
        <v>73</v>
      </c>
    </row>
    <row r="4" spans="1:40" s="43" customFormat="1" ht="37.5">
      <c r="A4" s="49" t="s">
        <v>154</v>
      </c>
      <c r="B4" s="50">
        <v>68.87</v>
      </c>
      <c r="C4" s="51">
        <v>69.635000000000005</v>
      </c>
      <c r="D4" s="50">
        <v>78.971774193548384</v>
      </c>
      <c r="E4" s="50">
        <v>68.733974358974365</v>
      </c>
      <c r="F4" s="51">
        <v>76.322115384615387</v>
      </c>
      <c r="G4" s="50">
        <v>78.752688172043008</v>
      </c>
      <c r="H4" s="51">
        <v>75.987903225806448</v>
      </c>
      <c r="I4" s="51">
        <v>70.803571428571431</v>
      </c>
      <c r="J4" s="51">
        <v>73.333333333333329</v>
      </c>
      <c r="K4" s="51"/>
      <c r="L4" s="51"/>
      <c r="M4" s="51"/>
      <c r="N4" s="51"/>
      <c r="O4" s="51"/>
      <c r="P4" s="51"/>
      <c r="Q4" s="51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37.5">
      <c r="A5" s="46" t="s">
        <v>155</v>
      </c>
      <c r="B5" s="46" t="s">
        <v>79</v>
      </c>
      <c r="C5" s="46" t="s">
        <v>76</v>
      </c>
      <c r="D5" s="46" t="s">
        <v>75</v>
      </c>
      <c r="E5" s="52" t="s">
        <v>74</v>
      </c>
      <c r="F5" s="46" t="s">
        <v>80</v>
      </c>
      <c r="G5" s="46" t="s">
        <v>81</v>
      </c>
      <c r="H5" s="46" t="s">
        <v>82</v>
      </c>
      <c r="I5" s="46" t="s">
        <v>83</v>
      </c>
      <c r="J5" s="46" t="s">
        <v>84</v>
      </c>
      <c r="K5" s="46" t="s">
        <v>85</v>
      </c>
      <c r="L5" s="46" t="s">
        <v>86</v>
      </c>
      <c r="M5" s="46" t="s">
        <v>91</v>
      </c>
      <c r="N5" s="46" t="s">
        <v>88</v>
      </c>
      <c r="O5" s="46" t="s">
        <v>89</v>
      </c>
      <c r="P5" s="46" t="s">
        <v>87</v>
      </c>
      <c r="Q5" s="46" t="s">
        <v>90</v>
      </c>
    </row>
    <row r="6" spans="1:40" s="53" customFormat="1">
      <c r="A6" s="49" t="s">
        <v>153</v>
      </c>
      <c r="B6" s="46">
        <v>85</v>
      </c>
      <c r="C6" s="46">
        <v>0</v>
      </c>
      <c r="D6" s="46">
        <v>96</v>
      </c>
      <c r="E6" s="46">
        <v>93</v>
      </c>
      <c r="F6" s="46">
        <v>92</v>
      </c>
      <c r="G6" s="46">
        <v>96</v>
      </c>
      <c r="H6" s="46">
        <v>94</v>
      </c>
      <c r="I6" s="46">
        <v>0</v>
      </c>
      <c r="J6" s="46">
        <v>87</v>
      </c>
      <c r="K6" s="46">
        <v>88</v>
      </c>
      <c r="L6" s="46">
        <v>94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s="55" customFormat="1">
      <c r="A7" s="54"/>
    </row>
    <row r="8" spans="1:40" s="55" customFormat="1">
      <c r="A8" s="54"/>
    </row>
    <row r="9" spans="1:40" s="55" customFormat="1">
      <c r="A9" s="54"/>
    </row>
    <row r="10" spans="1:40" s="55" customFormat="1">
      <c r="A10" s="54"/>
    </row>
    <row r="11" spans="1:40" s="55" customFormat="1">
      <c r="A11" s="54"/>
    </row>
    <row r="12" spans="1:40" s="55" customFormat="1">
      <c r="A12" s="54"/>
    </row>
    <row r="13" spans="1:40" s="55" customFormat="1">
      <c r="A13" s="54"/>
    </row>
    <row r="14" spans="1:40" s="55" customFormat="1">
      <c r="A14" s="54"/>
    </row>
    <row r="15" spans="1:40" s="55" customFormat="1">
      <c r="A15" s="54"/>
    </row>
    <row r="16" spans="1:40" s="55" customFormat="1">
      <c r="A16" s="54"/>
    </row>
    <row r="17" spans="1:1" s="55" customFormat="1">
      <c r="A17" s="54"/>
    </row>
    <row r="18" spans="1:1" s="55" customFormat="1">
      <c r="A18" s="54"/>
    </row>
    <row r="19" spans="1:1" s="55" customFormat="1">
      <c r="A19" s="54"/>
    </row>
    <row r="20" spans="1:1" s="55" customFormat="1">
      <c r="A20" s="54"/>
    </row>
    <row r="21" spans="1:1" s="55" customFormat="1">
      <c r="A21" s="54"/>
    </row>
    <row r="22" spans="1:1" s="55" customFormat="1">
      <c r="A22" s="54"/>
    </row>
  </sheetData>
  <mergeCells count="2">
    <mergeCell ref="A2:A3"/>
    <mergeCell ref="A1:Q1"/>
  </mergeCells>
  <printOptions horizontalCentered="1"/>
  <pageMargins left="0.39370078740157483" right="0.39370078740157483" top="1.9685039370078741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7"/>
  <sheetViews>
    <sheetView workbookViewId="0">
      <selection activeCell="D5" sqref="D5"/>
    </sheetView>
  </sheetViews>
  <sheetFormatPr defaultRowHeight="20.25"/>
  <cols>
    <col min="1" max="1" width="35.625" style="18" bestFit="1" customWidth="1"/>
    <col min="2" max="17" width="5.625" style="16" customWidth="1"/>
    <col min="18" max="18" width="5.625" style="27" customWidth="1"/>
    <col min="19" max="83" width="9" style="30"/>
    <col min="84" max="16384" width="9" style="16"/>
  </cols>
  <sheetData>
    <row r="1" spans="1:83" s="30" customFormat="1">
      <c r="A1" s="62" t="s">
        <v>152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83" s="30" customFormat="1">
      <c r="A2" s="31"/>
      <c r="B2" s="32"/>
    </row>
    <row r="3" spans="1:83" s="29" customFormat="1" ht="72">
      <c r="A3" s="36" t="s">
        <v>1</v>
      </c>
      <c r="B3" s="37" t="s">
        <v>119</v>
      </c>
      <c r="C3" s="37" t="s">
        <v>146</v>
      </c>
      <c r="D3" s="37" t="s">
        <v>121</v>
      </c>
      <c r="E3" s="37" t="s">
        <v>147</v>
      </c>
      <c r="F3" s="37" t="s">
        <v>148</v>
      </c>
      <c r="G3" s="37" t="s">
        <v>149</v>
      </c>
      <c r="H3" s="37" t="s">
        <v>128</v>
      </c>
      <c r="I3" s="37" t="s">
        <v>150</v>
      </c>
      <c r="J3" s="38" t="s">
        <v>126</v>
      </c>
      <c r="K3" s="37" t="s">
        <v>127</v>
      </c>
      <c r="L3" s="37" t="s">
        <v>151</v>
      </c>
      <c r="M3" s="37" t="s">
        <v>59</v>
      </c>
      <c r="N3" s="37" t="s">
        <v>63</v>
      </c>
      <c r="O3" s="37" t="s">
        <v>64</v>
      </c>
      <c r="P3" s="37" t="s">
        <v>66</v>
      </c>
      <c r="Q3" s="37" t="s">
        <v>68</v>
      </c>
      <c r="R3" s="37" t="s">
        <v>72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20.25" customHeight="1">
      <c r="A4" s="15" t="s">
        <v>133</v>
      </c>
      <c r="B4" s="28">
        <v>4</v>
      </c>
      <c r="C4" s="28">
        <f>C5+C6+C7+C8</f>
        <v>3.1</v>
      </c>
      <c r="D4" s="28">
        <f t="shared" ref="D4:R4" si="0">D5+D6+D7+D8</f>
        <v>3.0999999999999996</v>
      </c>
      <c r="E4" s="28">
        <f t="shared" si="0"/>
        <v>4</v>
      </c>
      <c r="F4" s="28">
        <f t="shared" si="0"/>
        <v>2.6</v>
      </c>
      <c r="G4" s="28">
        <f t="shared" si="0"/>
        <v>2.6</v>
      </c>
      <c r="H4" s="28">
        <f t="shared" si="0"/>
        <v>2.8</v>
      </c>
      <c r="I4" s="28">
        <f t="shared" si="0"/>
        <v>2.6</v>
      </c>
      <c r="J4" s="28">
        <f t="shared" si="0"/>
        <v>2.6</v>
      </c>
      <c r="K4" s="28">
        <f t="shared" si="0"/>
        <v>3.1</v>
      </c>
      <c r="L4" s="28">
        <f t="shared" si="0"/>
        <v>2.6</v>
      </c>
      <c r="M4" s="28">
        <f t="shared" si="0"/>
        <v>3.4000000000000004</v>
      </c>
      <c r="N4" s="28">
        <f t="shared" si="0"/>
        <v>3.8</v>
      </c>
      <c r="O4" s="28">
        <f t="shared" si="0"/>
        <v>3.0999999999999996</v>
      </c>
      <c r="P4" s="28">
        <f t="shared" si="0"/>
        <v>4</v>
      </c>
      <c r="Q4" s="28">
        <f t="shared" si="0"/>
        <v>3.1</v>
      </c>
      <c r="R4" s="28">
        <f t="shared" si="0"/>
        <v>3.5999999999999996</v>
      </c>
    </row>
    <row r="5" spans="1:83" ht="60.75">
      <c r="A5" s="14" t="s">
        <v>134</v>
      </c>
      <c r="B5" s="33">
        <v>1</v>
      </c>
      <c r="C5" s="33">
        <v>0.8</v>
      </c>
      <c r="D5" s="16">
        <v>0.8</v>
      </c>
      <c r="E5" s="16">
        <v>1</v>
      </c>
      <c r="F5" s="16">
        <v>0.6</v>
      </c>
      <c r="G5" s="16">
        <v>0.6</v>
      </c>
      <c r="H5" s="16">
        <v>0.8</v>
      </c>
      <c r="I5" s="16">
        <v>0.6</v>
      </c>
      <c r="J5" s="16">
        <v>0.6</v>
      </c>
      <c r="K5" s="16">
        <v>0.8</v>
      </c>
      <c r="L5" s="16">
        <v>0.6</v>
      </c>
      <c r="M5" s="16">
        <v>0.8</v>
      </c>
      <c r="N5" s="16">
        <v>0.8</v>
      </c>
      <c r="O5" s="16">
        <v>0.8</v>
      </c>
      <c r="P5" s="16">
        <v>1</v>
      </c>
      <c r="Q5" s="16">
        <v>0.8</v>
      </c>
      <c r="R5" s="16">
        <v>0.8</v>
      </c>
    </row>
    <row r="6" spans="1:83">
      <c r="A6" s="14" t="s">
        <v>135</v>
      </c>
      <c r="B6" s="33">
        <v>1</v>
      </c>
      <c r="C6" s="33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</row>
    <row r="7" spans="1:83" ht="40.5">
      <c r="A7" s="14" t="s">
        <v>136</v>
      </c>
      <c r="B7" s="33">
        <v>1</v>
      </c>
      <c r="C7" s="33">
        <v>0.8</v>
      </c>
      <c r="D7" s="16">
        <v>0.5</v>
      </c>
      <c r="E7" s="16">
        <v>1</v>
      </c>
      <c r="F7" s="16">
        <v>0.5</v>
      </c>
      <c r="G7" s="16">
        <v>0.5</v>
      </c>
      <c r="H7" s="16">
        <v>0.5</v>
      </c>
      <c r="I7" s="16">
        <v>0.5</v>
      </c>
      <c r="J7" s="16">
        <v>0.5</v>
      </c>
      <c r="K7" s="16">
        <v>0.8</v>
      </c>
      <c r="L7" s="16">
        <v>0.5</v>
      </c>
      <c r="M7" s="16">
        <v>0.8</v>
      </c>
      <c r="N7" s="16">
        <v>1</v>
      </c>
      <c r="O7" s="16">
        <v>0.5</v>
      </c>
      <c r="P7" s="16">
        <v>1</v>
      </c>
      <c r="Q7" s="16">
        <v>0.8</v>
      </c>
      <c r="R7" s="16">
        <v>1</v>
      </c>
    </row>
    <row r="8" spans="1:83" ht="40.5">
      <c r="A8" s="14" t="s">
        <v>137</v>
      </c>
      <c r="B8" s="33">
        <v>1</v>
      </c>
      <c r="C8" s="33">
        <v>0.5</v>
      </c>
      <c r="D8" s="16">
        <v>0.8</v>
      </c>
      <c r="E8" s="16">
        <v>1</v>
      </c>
      <c r="F8" s="16">
        <v>0.5</v>
      </c>
      <c r="G8" s="16">
        <v>0.5</v>
      </c>
      <c r="H8" s="16">
        <v>0.5</v>
      </c>
      <c r="I8" s="16">
        <v>0.5</v>
      </c>
      <c r="J8" s="16">
        <v>0.5</v>
      </c>
      <c r="K8" s="16">
        <v>0.5</v>
      </c>
      <c r="L8" s="16">
        <v>0.5</v>
      </c>
      <c r="M8" s="16">
        <v>0.8</v>
      </c>
      <c r="N8" s="16">
        <v>1</v>
      </c>
      <c r="O8" s="16">
        <v>0.8</v>
      </c>
      <c r="P8" s="16">
        <v>1</v>
      </c>
      <c r="Q8" s="16">
        <v>0.5</v>
      </c>
      <c r="R8" s="16">
        <v>0.8</v>
      </c>
    </row>
    <row r="9" spans="1:83" ht="40.5">
      <c r="A9" s="14" t="s">
        <v>138</v>
      </c>
      <c r="B9" s="33">
        <v>1</v>
      </c>
      <c r="C9" s="33">
        <f>C10+C11</f>
        <v>1</v>
      </c>
      <c r="D9" s="33">
        <f t="shared" ref="D9:R9" si="1">D10+D11</f>
        <v>0.5</v>
      </c>
      <c r="E9" s="33">
        <f t="shared" si="1"/>
        <v>1</v>
      </c>
      <c r="F9" s="33">
        <f t="shared" si="1"/>
        <v>0.5</v>
      </c>
      <c r="G9" s="33">
        <f t="shared" si="1"/>
        <v>0.5</v>
      </c>
      <c r="H9" s="33">
        <f t="shared" si="1"/>
        <v>0.6</v>
      </c>
      <c r="I9" s="33">
        <f t="shared" si="1"/>
        <v>0.7</v>
      </c>
      <c r="J9" s="33">
        <f t="shared" si="1"/>
        <v>0.7</v>
      </c>
      <c r="K9" s="33">
        <f t="shared" si="1"/>
        <v>1</v>
      </c>
      <c r="L9" s="33">
        <f t="shared" si="1"/>
        <v>0.5</v>
      </c>
      <c r="M9" s="33">
        <f t="shared" si="1"/>
        <v>0.5</v>
      </c>
      <c r="N9" s="33">
        <f t="shared" si="1"/>
        <v>0.5</v>
      </c>
      <c r="O9" s="33">
        <f t="shared" si="1"/>
        <v>0.5</v>
      </c>
      <c r="P9" s="33">
        <f t="shared" si="1"/>
        <v>0.5</v>
      </c>
      <c r="Q9" s="33">
        <f t="shared" si="1"/>
        <v>0.5</v>
      </c>
      <c r="R9" s="33">
        <f t="shared" si="1"/>
        <v>1</v>
      </c>
    </row>
    <row r="10" spans="1:83" ht="40.5">
      <c r="A10" s="14" t="s">
        <v>139</v>
      </c>
      <c r="B10" s="33">
        <v>0.5</v>
      </c>
      <c r="C10" s="33">
        <v>0.5</v>
      </c>
      <c r="D10" s="16">
        <v>0.5</v>
      </c>
      <c r="E10" s="16">
        <v>0.5</v>
      </c>
      <c r="F10" s="16">
        <v>0.5</v>
      </c>
      <c r="G10" s="16">
        <v>0.5</v>
      </c>
      <c r="H10" s="16">
        <v>0.5</v>
      </c>
      <c r="I10" s="16">
        <v>0.5</v>
      </c>
      <c r="J10" s="16">
        <v>0.5</v>
      </c>
      <c r="K10" s="16">
        <v>0.5</v>
      </c>
      <c r="L10" s="16">
        <v>0.5</v>
      </c>
      <c r="M10" s="16">
        <v>0.5</v>
      </c>
      <c r="N10" s="16">
        <v>0.5</v>
      </c>
      <c r="O10" s="16">
        <v>0.5</v>
      </c>
      <c r="P10" s="16">
        <v>0.5</v>
      </c>
      <c r="Q10" s="16">
        <v>0.5</v>
      </c>
      <c r="R10" s="16">
        <v>0.5</v>
      </c>
    </row>
    <row r="11" spans="1:83" ht="40.5">
      <c r="A11" s="14" t="s">
        <v>140</v>
      </c>
      <c r="B11" s="33">
        <v>0.5</v>
      </c>
      <c r="C11" s="16">
        <v>0.5</v>
      </c>
      <c r="D11" s="16">
        <v>0</v>
      </c>
      <c r="E11" s="16">
        <v>0.5</v>
      </c>
      <c r="F11" s="16">
        <v>0</v>
      </c>
      <c r="G11" s="16">
        <v>0</v>
      </c>
      <c r="H11" s="16">
        <v>0.1</v>
      </c>
      <c r="I11" s="16">
        <v>0.2</v>
      </c>
      <c r="J11" s="16">
        <v>0.2</v>
      </c>
      <c r="K11" s="16">
        <v>0.5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0.5</v>
      </c>
    </row>
    <row r="12" spans="1:83" s="34" customFormat="1">
      <c r="A12" s="28" t="s">
        <v>144</v>
      </c>
      <c r="B12" s="16"/>
      <c r="C12" s="16">
        <f>C4+C9</f>
        <v>4.0999999999999996</v>
      </c>
      <c r="D12" s="16">
        <f t="shared" ref="D12:R12" si="2">D4+D9</f>
        <v>3.5999999999999996</v>
      </c>
      <c r="E12" s="16">
        <f t="shared" si="2"/>
        <v>5</v>
      </c>
      <c r="F12" s="16">
        <f t="shared" si="2"/>
        <v>3.1</v>
      </c>
      <c r="G12" s="16">
        <f t="shared" si="2"/>
        <v>3.1</v>
      </c>
      <c r="H12" s="16">
        <f t="shared" si="2"/>
        <v>3.4</v>
      </c>
      <c r="I12" s="16">
        <f t="shared" si="2"/>
        <v>3.3</v>
      </c>
      <c r="J12" s="16">
        <f t="shared" si="2"/>
        <v>3.3</v>
      </c>
      <c r="K12" s="16">
        <f t="shared" si="2"/>
        <v>4.0999999999999996</v>
      </c>
      <c r="L12" s="16">
        <f t="shared" si="2"/>
        <v>3.1</v>
      </c>
      <c r="M12" s="16">
        <f t="shared" si="2"/>
        <v>3.9000000000000004</v>
      </c>
      <c r="N12" s="16">
        <f t="shared" si="2"/>
        <v>4.3</v>
      </c>
      <c r="O12" s="16">
        <f t="shared" si="2"/>
        <v>3.5999999999999996</v>
      </c>
      <c r="P12" s="16">
        <f t="shared" si="2"/>
        <v>4.5</v>
      </c>
      <c r="Q12" s="16">
        <f t="shared" si="2"/>
        <v>3.6</v>
      </c>
      <c r="R12" s="16">
        <f t="shared" si="2"/>
        <v>4.5999999999999996</v>
      </c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</row>
    <row r="13" spans="1:83" s="30" customFormat="1">
      <c r="A13" s="35"/>
    </row>
    <row r="14" spans="1:83" s="30" customFormat="1">
      <c r="A14" s="35"/>
    </row>
    <row r="15" spans="1:83" s="30" customFormat="1">
      <c r="A15" s="35"/>
    </row>
    <row r="16" spans="1:83" s="30" customFormat="1">
      <c r="A16" s="35"/>
    </row>
    <row r="17" spans="1:1" s="30" customFormat="1">
      <c r="A17" s="35"/>
    </row>
    <row r="18" spans="1:1" s="30" customFormat="1">
      <c r="A18" s="35"/>
    </row>
    <row r="19" spans="1:1" s="30" customFormat="1">
      <c r="A19" s="35"/>
    </row>
    <row r="20" spans="1:1" s="30" customFormat="1">
      <c r="A20" s="35"/>
    </row>
    <row r="21" spans="1:1" s="30" customFormat="1">
      <c r="A21" s="35"/>
    </row>
    <row r="22" spans="1:1" s="30" customFormat="1">
      <c r="A22" s="35"/>
    </row>
    <row r="23" spans="1:1" s="30" customFormat="1">
      <c r="A23" s="35"/>
    </row>
    <row r="24" spans="1:1" s="30" customFormat="1">
      <c r="A24" s="35"/>
    </row>
    <row r="25" spans="1:1" s="30" customFormat="1">
      <c r="A25" s="35"/>
    </row>
    <row r="26" spans="1:1" s="30" customFormat="1">
      <c r="A26" s="35"/>
    </row>
    <row r="27" spans="1:1" s="30" customFormat="1">
      <c r="A27" s="35"/>
    </row>
    <row r="28" spans="1:1" s="30" customFormat="1">
      <c r="A28" s="35"/>
    </row>
    <row r="29" spans="1:1" s="30" customFormat="1">
      <c r="A29" s="35"/>
    </row>
    <row r="30" spans="1:1" s="30" customFormat="1">
      <c r="A30" s="35"/>
    </row>
    <row r="31" spans="1:1" s="30" customFormat="1">
      <c r="A31" s="35"/>
    </row>
    <row r="32" spans="1:1" s="30" customFormat="1">
      <c r="A32" s="35"/>
    </row>
    <row r="33" spans="1:1" s="30" customFormat="1">
      <c r="A33" s="35"/>
    </row>
    <row r="34" spans="1:1" s="30" customFormat="1">
      <c r="A34" s="35"/>
    </row>
    <row r="35" spans="1:1" s="30" customFormat="1">
      <c r="A35" s="35"/>
    </row>
    <row r="36" spans="1:1" s="30" customFormat="1">
      <c r="A36" s="35"/>
    </row>
    <row r="37" spans="1:1" s="30" customFormat="1">
      <c r="A37" s="35"/>
    </row>
    <row r="38" spans="1:1" s="30" customFormat="1">
      <c r="A38" s="35"/>
    </row>
    <row r="39" spans="1:1" s="30" customFormat="1">
      <c r="A39" s="35"/>
    </row>
    <row r="40" spans="1:1" s="30" customFormat="1">
      <c r="A40" s="35"/>
    </row>
    <row r="41" spans="1:1" s="30" customFormat="1">
      <c r="A41" s="35"/>
    </row>
    <row r="42" spans="1:1" s="30" customFormat="1">
      <c r="A42" s="35"/>
    </row>
    <row r="43" spans="1:1" s="30" customFormat="1">
      <c r="A43" s="35"/>
    </row>
    <row r="44" spans="1:1" s="30" customFormat="1">
      <c r="A44" s="35"/>
    </row>
    <row r="45" spans="1:1" s="30" customFormat="1">
      <c r="A45" s="35"/>
    </row>
    <row r="46" spans="1:1" s="30" customFormat="1">
      <c r="A46" s="35"/>
    </row>
    <row r="47" spans="1:1" s="30" customFormat="1">
      <c r="A47" s="35"/>
    </row>
    <row r="48" spans="1:1" s="30" customFormat="1">
      <c r="A48" s="35"/>
    </row>
    <row r="49" spans="1:1" s="30" customFormat="1">
      <c r="A49" s="35"/>
    </row>
    <row r="50" spans="1:1" s="30" customFormat="1">
      <c r="A50" s="35"/>
    </row>
    <row r="51" spans="1:1" s="30" customFormat="1">
      <c r="A51" s="35"/>
    </row>
    <row r="52" spans="1:1" s="30" customFormat="1">
      <c r="A52" s="35"/>
    </row>
    <row r="53" spans="1:1" s="30" customFormat="1">
      <c r="A53" s="35"/>
    </row>
    <row r="54" spans="1:1" s="30" customFormat="1">
      <c r="A54" s="35"/>
    </row>
    <row r="55" spans="1:1" s="30" customFormat="1">
      <c r="A55" s="35"/>
    </row>
    <row r="56" spans="1:1" s="30" customFormat="1">
      <c r="A56" s="35"/>
    </row>
    <row r="57" spans="1:1" s="30" customFormat="1">
      <c r="A57" s="35"/>
    </row>
    <row r="58" spans="1:1" s="30" customFormat="1">
      <c r="A58" s="35"/>
    </row>
    <row r="59" spans="1:1" s="30" customFormat="1">
      <c r="A59" s="35"/>
    </row>
    <row r="60" spans="1:1" s="30" customFormat="1">
      <c r="A60" s="35"/>
    </row>
    <row r="61" spans="1:1" s="30" customFormat="1">
      <c r="A61" s="35"/>
    </row>
    <row r="62" spans="1:1" s="30" customFormat="1">
      <c r="A62" s="35"/>
    </row>
    <row r="63" spans="1:1" s="30" customFormat="1">
      <c r="A63" s="35"/>
    </row>
    <row r="64" spans="1:1" s="30" customFormat="1">
      <c r="A64" s="35"/>
    </row>
    <row r="65" spans="1:1" s="30" customFormat="1">
      <c r="A65" s="35"/>
    </row>
    <row r="66" spans="1:1" s="30" customFormat="1">
      <c r="A66" s="35"/>
    </row>
    <row r="67" spans="1:1" s="30" customFormat="1">
      <c r="A67" s="35"/>
    </row>
    <row r="68" spans="1:1" s="30" customFormat="1">
      <c r="A68" s="35"/>
    </row>
    <row r="69" spans="1:1" s="30" customFormat="1">
      <c r="A69" s="35"/>
    </row>
    <row r="70" spans="1:1" s="30" customFormat="1">
      <c r="A70" s="35"/>
    </row>
    <row r="71" spans="1:1" s="30" customFormat="1">
      <c r="A71" s="35"/>
    </row>
    <row r="72" spans="1:1" s="30" customFormat="1">
      <c r="A72" s="35"/>
    </row>
    <row r="73" spans="1:1" s="30" customFormat="1">
      <c r="A73" s="35"/>
    </row>
    <row r="74" spans="1:1" s="30" customFormat="1">
      <c r="A74" s="35"/>
    </row>
    <row r="75" spans="1:1" s="30" customFormat="1">
      <c r="A75" s="35"/>
    </row>
    <row r="76" spans="1:1" s="30" customFormat="1">
      <c r="A76" s="35"/>
    </row>
    <row r="77" spans="1:1" s="30" customFormat="1">
      <c r="A77" s="35"/>
    </row>
    <row r="78" spans="1:1" s="30" customFormat="1">
      <c r="A78" s="35"/>
    </row>
    <row r="79" spans="1:1" s="30" customFormat="1">
      <c r="A79" s="35"/>
    </row>
    <row r="80" spans="1:1" s="30" customFormat="1">
      <c r="A80" s="35"/>
    </row>
    <row r="81" spans="1:1" s="30" customFormat="1">
      <c r="A81" s="35"/>
    </row>
    <row r="82" spans="1:1" s="30" customFormat="1">
      <c r="A82" s="35"/>
    </row>
    <row r="83" spans="1:1" s="30" customFormat="1">
      <c r="A83" s="35"/>
    </row>
    <row r="84" spans="1:1" s="30" customFormat="1">
      <c r="A84" s="35"/>
    </row>
    <row r="85" spans="1:1" s="30" customFormat="1">
      <c r="A85" s="35"/>
    </row>
    <row r="86" spans="1:1" s="30" customFormat="1">
      <c r="A86" s="35"/>
    </row>
    <row r="87" spans="1:1" s="30" customFormat="1">
      <c r="A87" s="35"/>
    </row>
    <row r="88" spans="1:1" s="30" customFormat="1">
      <c r="A88" s="35"/>
    </row>
    <row r="89" spans="1:1" s="30" customFormat="1">
      <c r="A89" s="35"/>
    </row>
    <row r="90" spans="1:1" s="30" customFormat="1">
      <c r="A90" s="35"/>
    </row>
    <row r="91" spans="1:1" s="30" customFormat="1">
      <c r="A91" s="35"/>
    </row>
    <row r="92" spans="1:1" s="30" customFormat="1">
      <c r="A92" s="35"/>
    </row>
    <row r="93" spans="1:1" s="30" customFormat="1">
      <c r="A93" s="35"/>
    </row>
    <row r="94" spans="1:1" s="30" customFormat="1">
      <c r="A94" s="35"/>
    </row>
    <row r="95" spans="1:1" s="30" customFormat="1">
      <c r="A95" s="35"/>
    </row>
    <row r="96" spans="1:1" s="30" customFormat="1">
      <c r="A96" s="35"/>
    </row>
    <row r="97" spans="1:1" s="30" customFormat="1">
      <c r="A97" s="35"/>
    </row>
    <row r="98" spans="1:1" s="30" customFormat="1">
      <c r="A98" s="35"/>
    </row>
    <row r="99" spans="1:1" s="30" customFormat="1">
      <c r="A99" s="35"/>
    </row>
    <row r="100" spans="1:1" s="30" customFormat="1">
      <c r="A100" s="35"/>
    </row>
    <row r="101" spans="1:1" s="30" customFormat="1">
      <c r="A101" s="35"/>
    </row>
    <row r="102" spans="1:1" s="30" customFormat="1">
      <c r="A102" s="35"/>
    </row>
    <row r="103" spans="1:1" s="30" customFormat="1">
      <c r="A103" s="35"/>
    </row>
    <row r="104" spans="1:1" s="30" customFormat="1">
      <c r="A104" s="35"/>
    </row>
    <row r="105" spans="1:1" s="30" customFormat="1">
      <c r="A105" s="35"/>
    </row>
    <row r="106" spans="1:1" s="30" customFormat="1">
      <c r="A106" s="35"/>
    </row>
    <row r="107" spans="1:1" s="30" customFormat="1">
      <c r="A107" s="35"/>
    </row>
    <row r="108" spans="1:1" s="30" customFormat="1">
      <c r="A108" s="35"/>
    </row>
    <row r="109" spans="1:1" s="30" customFormat="1">
      <c r="A109" s="35"/>
    </row>
    <row r="110" spans="1:1" s="30" customFormat="1">
      <c r="A110" s="35"/>
    </row>
    <row r="111" spans="1:1" s="30" customFormat="1">
      <c r="A111" s="35"/>
    </row>
    <row r="112" spans="1:1" s="30" customFormat="1">
      <c r="A112" s="35"/>
    </row>
    <row r="113" spans="1:1" s="30" customFormat="1">
      <c r="A113" s="35"/>
    </row>
    <row r="114" spans="1:1" s="30" customFormat="1">
      <c r="A114" s="35"/>
    </row>
    <row r="115" spans="1:1" s="30" customFormat="1">
      <c r="A115" s="35"/>
    </row>
    <row r="116" spans="1:1" s="30" customFormat="1">
      <c r="A116" s="35"/>
    </row>
    <row r="117" spans="1:1" s="30" customFormat="1">
      <c r="A117" s="35"/>
    </row>
    <row r="118" spans="1:1" s="30" customFormat="1">
      <c r="A118" s="35"/>
    </row>
    <row r="119" spans="1:1" s="30" customFormat="1">
      <c r="A119" s="35"/>
    </row>
    <row r="120" spans="1:1" s="30" customFormat="1">
      <c r="A120" s="35"/>
    </row>
    <row r="121" spans="1:1" s="30" customFormat="1">
      <c r="A121" s="35"/>
    </row>
    <row r="122" spans="1:1" s="30" customFormat="1">
      <c r="A122" s="35"/>
    </row>
    <row r="123" spans="1:1" s="30" customFormat="1">
      <c r="A123" s="35"/>
    </row>
    <row r="124" spans="1:1" s="30" customFormat="1">
      <c r="A124" s="35"/>
    </row>
    <row r="125" spans="1:1" s="30" customFormat="1">
      <c r="A125" s="35"/>
    </row>
    <row r="126" spans="1:1" s="30" customFormat="1">
      <c r="A126" s="35"/>
    </row>
    <row r="127" spans="1:1" s="30" customFormat="1">
      <c r="A127" s="35"/>
    </row>
  </sheetData>
  <mergeCells count="1">
    <mergeCell ref="A1:R1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O7" workbookViewId="0">
      <selection activeCell="V6" sqref="V6"/>
    </sheetView>
  </sheetViews>
  <sheetFormatPr defaultRowHeight="20.25"/>
  <cols>
    <col min="1" max="1" width="32.875" style="18" customWidth="1"/>
    <col min="2" max="2" width="6" style="18" bestFit="1" customWidth="1"/>
    <col min="3" max="3" width="4.625" style="18" customWidth="1"/>
    <col min="4" max="4" width="8.25" style="16" bestFit="1" customWidth="1"/>
    <col min="5" max="5" width="4.625" style="16" customWidth="1"/>
    <col min="6" max="6" width="9" style="16" bestFit="1" customWidth="1"/>
    <col min="7" max="7" width="4.625" style="16" customWidth="1"/>
    <col min="8" max="8" width="9" style="16" bestFit="1" customWidth="1"/>
    <col min="9" max="9" width="4.625" style="16" customWidth="1"/>
    <col min="10" max="10" width="9" style="16" bestFit="1" customWidth="1"/>
    <col min="11" max="11" width="4.625" style="16" customWidth="1"/>
    <col min="12" max="12" width="9" style="16" bestFit="1" customWidth="1"/>
    <col min="13" max="13" width="4.625" style="16" customWidth="1"/>
    <col min="14" max="14" width="6.75" style="16" bestFit="1" customWidth="1"/>
    <col min="15" max="15" width="4.625" style="16" customWidth="1"/>
    <col min="16" max="16" width="9" style="16" bestFit="1" customWidth="1"/>
    <col min="17" max="17" width="4.625" style="16" customWidth="1"/>
    <col min="18" max="18" width="7.875" style="16" bestFit="1" customWidth="1"/>
    <col min="19" max="19" width="4.625" style="16" customWidth="1"/>
    <col min="20" max="20" width="9" style="16" bestFit="1" customWidth="1"/>
    <col min="21" max="21" width="4.625" style="16" customWidth="1"/>
    <col min="22" max="22" width="6.75" style="16" bestFit="1" customWidth="1"/>
    <col min="23" max="23" width="4.625" style="16" customWidth="1"/>
    <col min="24" max="24" width="6.75" style="16" bestFit="1" customWidth="1"/>
    <col min="25" max="25" width="4.625" style="16" customWidth="1"/>
    <col min="26" max="26" width="6" style="16" bestFit="1" customWidth="1"/>
    <col min="27" max="27" width="4.625" style="16" customWidth="1"/>
    <col min="28" max="28" width="6" style="16" bestFit="1" customWidth="1"/>
    <col min="29" max="29" width="4.625" style="16" customWidth="1"/>
    <col min="30" max="30" width="6" style="16" bestFit="1" customWidth="1"/>
    <col min="31" max="31" width="4.625" style="16" customWidth="1"/>
    <col min="32" max="32" width="6" style="16" bestFit="1" customWidth="1"/>
    <col min="33" max="33" width="4.625" style="16" customWidth="1"/>
    <col min="34" max="34" width="6" style="16" bestFit="1" customWidth="1"/>
    <col min="35" max="16384" width="9" style="16"/>
  </cols>
  <sheetData>
    <row r="1" spans="1:34">
      <c r="A1" s="15" t="s">
        <v>117</v>
      </c>
      <c r="B1" s="15"/>
      <c r="C1" s="15"/>
    </row>
    <row r="2" spans="1:34" ht="21" customHeight="1">
      <c r="A2" s="65" t="s">
        <v>1</v>
      </c>
      <c r="B2" s="21"/>
      <c r="C2" s="63" t="s">
        <v>120</v>
      </c>
      <c r="D2" s="64"/>
      <c r="E2" s="63" t="s">
        <v>121</v>
      </c>
      <c r="F2" s="64"/>
      <c r="G2" s="63" t="s">
        <v>122</v>
      </c>
      <c r="H2" s="64"/>
      <c r="I2" s="63" t="s">
        <v>123</v>
      </c>
      <c r="J2" s="64"/>
      <c r="K2" s="63" t="s">
        <v>124</v>
      </c>
      <c r="L2" s="64"/>
      <c r="M2" s="63" t="s">
        <v>128</v>
      </c>
      <c r="N2" s="64"/>
      <c r="O2" s="63" t="s">
        <v>125</v>
      </c>
      <c r="P2" s="64"/>
      <c r="Q2" s="63" t="s">
        <v>126</v>
      </c>
      <c r="R2" s="64"/>
      <c r="S2" s="63" t="s">
        <v>127</v>
      </c>
      <c r="T2" s="64"/>
      <c r="U2" s="63" t="s">
        <v>58</v>
      </c>
      <c r="V2" s="64"/>
      <c r="W2" s="63" t="s">
        <v>59</v>
      </c>
      <c r="X2" s="64"/>
      <c r="Y2" s="63" t="s">
        <v>63</v>
      </c>
      <c r="Z2" s="64"/>
      <c r="AA2" s="63" t="s">
        <v>64</v>
      </c>
      <c r="AB2" s="64"/>
      <c r="AC2" s="63" t="s">
        <v>66</v>
      </c>
      <c r="AD2" s="64"/>
      <c r="AE2" s="63" t="s">
        <v>68</v>
      </c>
      <c r="AF2" s="64"/>
      <c r="AG2" s="63" t="s">
        <v>72</v>
      </c>
      <c r="AH2" s="64"/>
    </row>
    <row r="3" spans="1:34" ht="20.25" customHeight="1">
      <c r="A3" s="65"/>
      <c r="B3" s="21" t="s">
        <v>119</v>
      </c>
      <c r="C3" s="21" t="s">
        <v>129</v>
      </c>
      <c r="D3" s="21" t="s">
        <v>130</v>
      </c>
      <c r="E3" s="21" t="s">
        <v>129</v>
      </c>
      <c r="F3" s="21" t="s">
        <v>130</v>
      </c>
      <c r="G3" s="21" t="s">
        <v>129</v>
      </c>
      <c r="H3" s="21" t="s">
        <v>130</v>
      </c>
      <c r="I3" s="21" t="s">
        <v>129</v>
      </c>
      <c r="J3" s="21" t="s">
        <v>130</v>
      </c>
      <c r="K3" s="21" t="s">
        <v>129</v>
      </c>
      <c r="L3" s="21" t="s">
        <v>130</v>
      </c>
      <c r="M3" s="21" t="s">
        <v>129</v>
      </c>
      <c r="N3" s="21" t="s">
        <v>130</v>
      </c>
      <c r="O3" s="21" t="s">
        <v>129</v>
      </c>
      <c r="P3" s="21" t="s">
        <v>130</v>
      </c>
      <c r="Q3" s="21" t="s">
        <v>129</v>
      </c>
      <c r="R3" s="21" t="s">
        <v>130</v>
      </c>
      <c r="S3" s="21" t="s">
        <v>129</v>
      </c>
      <c r="T3" s="21" t="s">
        <v>130</v>
      </c>
      <c r="U3" s="21" t="s">
        <v>129</v>
      </c>
      <c r="V3" s="21" t="s">
        <v>130</v>
      </c>
      <c r="W3" s="21" t="s">
        <v>129</v>
      </c>
      <c r="X3" s="21" t="s">
        <v>130</v>
      </c>
      <c r="Y3" s="21" t="s">
        <v>129</v>
      </c>
      <c r="Z3" s="21" t="s">
        <v>130</v>
      </c>
      <c r="AA3" s="21" t="s">
        <v>129</v>
      </c>
      <c r="AB3" s="21" t="s">
        <v>130</v>
      </c>
      <c r="AC3" s="21" t="s">
        <v>129</v>
      </c>
      <c r="AD3" s="21" t="s">
        <v>130</v>
      </c>
      <c r="AE3" s="21" t="s">
        <v>129</v>
      </c>
      <c r="AF3" s="21" t="s">
        <v>130</v>
      </c>
      <c r="AG3" s="21" t="s">
        <v>129</v>
      </c>
      <c r="AH3" s="21" t="s">
        <v>130</v>
      </c>
    </row>
    <row r="4" spans="1:34">
      <c r="A4" s="15" t="s">
        <v>118</v>
      </c>
      <c r="B4" s="15"/>
      <c r="C4" s="15"/>
    </row>
    <row r="5" spans="1:34" ht="40.5">
      <c r="A5" s="14" t="s">
        <v>95</v>
      </c>
      <c r="B5" s="14">
        <v>1.5</v>
      </c>
      <c r="C5" s="14"/>
      <c r="D5" s="16">
        <f>D7+D8+D9+D10+D11</f>
        <v>1.5</v>
      </c>
      <c r="E5" s="16">
        <f t="shared" ref="E5:AH5" si="0">E7+E8+E9+E10+E11</f>
        <v>0</v>
      </c>
      <c r="F5" s="16">
        <f t="shared" si="0"/>
        <v>1.5</v>
      </c>
      <c r="G5" s="16">
        <f t="shared" si="0"/>
        <v>0</v>
      </c>
      <c r="H5" s="16">
        <f t="shared" si="0"/>
        <v>1.5</v>
      </c>
      <c r="I5" s="16">
        <f t="shared" si="0"/>
        <v>0</v>
      </c>
      <c r="J5" s="16">
        <f t="shared" si="0"/>
        <v>1.5</v>
      </c>
      <c r="K5" s="16">
        <f t="shared" si="0"/>
        <v>0</v>
      </c>
      <c r="L5" s="16">
        <f t="shared" si="0"/>
        <v>1.25</v>
      </c>
      <c r="M5" s="16">
        <f t="shared" si="0"/>
        <v>0</v>
      </c>
      <c r="N5" s="16">
        <f t="shared" si="0"/>
        <v>1.4750000000000001</v>
      </c>
      <c r="O5" s="16">
        <f t="shared" si="0"/>
        <v>0</v>
      </c>
      <c r="P5" s="16">
        <f t="shared" si="0"/>
        <v>1.4</v>
      </c>
      <c r="Q5" s="16">
        <f t="shared" si="0"/>
        <v>0</v>
      </c>
      <c r="R5" s="16">
        <f t="shared" si="0"/>
        <v>1.3</v>
      </c>
      <c r="S5" s="16">
        <f t="shared" si="0"/>
        <v>0</v>
      </c>
      <c r="T5" s="16">
        <f t="shared" si="0"/>
        <v>1.425</v>
      </c>
      <c r="U5" s="16">
        <f t="shared" si="0"/>
        <v>0</v>
      </c>
      <c r="V5" s="16">
        <f t="shared" si="0"/>
        <v>1.4</v>
      </c>
      <c r="W5" s="16">
        <f t="shared" si="0"/>
        <v>0</v>
      </c>
      <c r="X5" s="16">
        <f t="shared" si="0"/>
        <v>1.4750000000000001</v>
      </c>
      <c r="Y5" s="16">
        <f t="shared" si="0"/>
        <v>0</v>
      </c>
      <c r="Z5" s="16">
        <f t="shared" si="0"/>
        <v>1.5</v>
      </c>
      <c r="AA5" s="16">
        <f t="shared" si="0"/>
        <v>0</v>
      </c>
      <c r="AB5" s="16">
        <f t="shared" si="0"/>
        <v>1.5</v>
      </c>
      <c r="AC5" s="16">
        <f t="shared" si="0"/>
        <v>0</v>
      </c>
      <c r="AD5" s="16">
        <f t="shared" si="0"/>
        <v>1.5</v>
      </c>
      <c r="AE5" s="16">
        <f t="shared" si="0"/>
        <v>0</v>
      </c>
      <c r="AF5" s="16">
        <f t="shared" si="0"/>
        <v>1.4</v>
      </c>
      <c r="AG5" s="16">
        <f t="shared" si="0"/>
        <v>0</v>
      </c>
      <c r="AH5" s="16">
        <f t="shared" si="0"/>
        <v>1.45</v>
      </c>
    </row>
    <row r="6" spans="1:34" ht="40.5">
      <c r="A6" s="14" t="s">
        <v>96</v>
      </c>
      <c r="B6" s="14"/>
      <c r="C6" s="14"/>
    </row>
    <row r="7" spans="1:34">
      <c r="A7" s="14" t="s">
        <v>97</v>
      </c>
      <c r="B7" s="14">
        <v>0.1</v>
      </c>
      <c r="C7" s="14"/>
      <c r="D7" s="16">
        <v>0.1</v>
      </c>
      <c r="F7" s="16">
        <v>0.1</v>
      </c>
      <c r="H7" s="16">
        <v>0.1</v>
      </c>
      <c r="J7" s="16">
        <v>0.1</v>
      </c>
      <c r="L7" s="16">
        <v>0.1</v>
      </c>
      <c r="N7" s="16">
        <v>0.1</v>
      </c>
      <c r="P7" s="16">
        <v>0.1</v>
      </c>
      <c r="R7" s="16">
        <v>0.1</v>
      </c>
      <c r="T7" s="16">
        <v>0.1</v>
      </c>
      <c r="V7" s="16">
        <v>0.1</v>
      </c>
      <c r="X7" s="16">
        <v>0.1</v>
      </c>
      <c r="Z7" s="16">
        <v>0.1</v>
      </c>
      <c r="AB7" s="16">
        <v>0.1</v>
      </c>
      <c r="AD7" s="16">
        <v>0.1</v>
      </c>
      <c r="AF7" s="16">
        <v>0.1</v>
      </c>
      <c r="AH7" s="16">
        <v>0.1</v>
      </c>
    </row>
    <row r="8" spans="1:34" ht="40.5">
      <c r="A8" s="14" t="s">
        <v>98</v>
      </c>
      <c r="B8" s="14">
        <v>0.2</v>
      </c>
      <c r="C8" s="14"/>
      <c r="D8" s="16">
        <v>0.2</v>
      </c>
      <c r="F8" s="16">
        <v>0.2</v>
      </c>
      <c r="H8" s="16">
        <v>0.2</v>
      </c>
      <c r="J8" s="16">
        <v>0.2</v>
      </c>
      <c r="L8" s="16">
        <v>0.2</v>
      </c>
      <c r="N8" s="16">
        <v>0.2</v>
      </c>
      <c r="P8" s="16">
        <v>0.2</v>
      </c>
      <c r="R8" s="16">
        <v>0.2</v>
      </c>
      <c r="T8" s="16">
        <v>0.2</v>
      </c>
      <c r="V8" s="16">
        <v>0.2</v>
      </c>
      <c r="X8" s="16">
        <v>0.2</v>
      </c>
      <c r="Z8" s="16">
        <v>0.2</v>
      </c>
      <c r="AB8" s="16">
        <v>0.2</v>
      </c>
      <c r="AD8" s="16">
        <v>0.2</v>
      </c>
      <c r="AF8" s="16">
        <v>0.2</v>
      </c>
      <c r="AH8" s="16">
        <v>0.2</v>
      </c>
    </row>
    <row r="9" spans="1:34" ht="60.75">
      <c r="A9" s="14" t="s">
        <v>99</v>
      </c>
      <c r="B9" s="14">
        <v>0.2</v>
      </c>
      <c r="C9" s="14"/>
      <c r="D9" s="16">
        <v>0.2</v>
      </c>
      <c r="F9" s="16">
        <v>0.2</v>
      </c>
      <c r="H9" s="16">
        <v>0.2</v>
      </c>
      <c r="J9" s="16">
        <v>0.2</v>
      </c>
      <c r="L9" s="16">
        <v>0.1</v>
      </c>
      <c r="N9" s="16">
        <v>0.2</v>
      </c>
      <c r="P9" s="16">
        <v>0.2</v>
      </c>
      <c r="R9" s="16">
        <v>0.2</v>
      </c>
      <c r="T9" s="16">
        <v>0.2</v>
      </c>
      <c r="V9" s="16">
        <v>0.2</v>
      </c>
      <c r="X9" s="16">
        <v>0.2</v>
      </c>
      <c r="Z9" s="16">
        <v>0.2</v>
      </c>
      <c r="AB9" s="16">
        <v>0.2</v>
      </c>
      <c r="AD9" s="16">
        <v>0.2</v>
      </c>
      <c r="AF9" s="16">
        <v>0.2</v>
      </c>
      <c r="AH9" s="16">
        <v>0.2</v>
      </c>
    </row>
    <row r="10" spans="1:34" ht="40.5">
      <c r="A10" s="14" t="s">
        <v>100</v>
      </c>
      <c r="B10" s="25">
        <v>0.5</v>
      </c>
      <c r="C10" s="25"/>
      <c r="D10" s="24">
        <v>0.5</v>
      </c>
      <c r="E10" s="24"/>
      <c r="F10" s="24">
        <v>0.5</v>
      </c>
      <c r="G10" s="24"/>
      <c r="H10" s="24">
        <v>0.5</v>
      </c>
      <c r="I10" s="24"/>
      <c r="J10" s="24">
        <v>0.5</v>
      </c>
      <c r="K10" s="24"/>
      <c r="L10" s="24">
        <v>0.35</v>
      </c>
      <c r="M10" s="24"/>
      <c r="N10" s="24">
        <v>0.47499999999999998</v>
      </c>
      <c r="O10" s="24"/>
      <c r="P10" s="24">
        <v>0.45</v>
      </c>
      <c r="Q10" s="24"/>
      <c r="R10" s="24">
        <v>0.3</v>
      </c>
      <c r="S10" s="24"/>
      <c r="T10" s="24">
        <v>0.42499999999999999</v>
      </c>
      <c r="U10" s="24"/>
      <c r="V10" s="24">
        <v>0.4</v>
      </c>
      <c r="W10" s="24"/>
      <c r="X10" s="24">
        <v>0.47499999999999998</v>
      </c>
      <c r="Y10" s="24"/>
      <c r="Z10" s="24">
        <v>0.5</v>
      </c>
      <c r="AA10" s="24"/>
      <c r="AB10" s="24">
        <v>0.5</v>
      </c>
      <c r="AC10" s="24"/>
      <c r="AD10" s="24">
        <v>0.5</v>
      </c>
      <c r="AE10" s="24"/>
      <c r="AF10" s="24">
        <v>0.4</v>
      </c>
      <c r="AG10" s="24"/>
      <c r="AH10" s="24">
        <v>0.5</v>
      </c>
    </row>
    <row r="11" spans="1:34" s="23" customFormat="1">
      <c r="A11" s="22" t="s">
        <v>101</v>
      </c>
      <c r="B11" s="22">
        <v>0.5</v>
      </c>
      <c r="C11" s="22"/>
      <c r="D11" s="23">
        <v>0.5</v>
      </c>
      <c r="F11" s="23">
        <v>0.5</v>
      </c>
      <c r="H11" s="23">
        <v>0.5</v>
      </c>
      <c r="J11" s="23">
        <v>0.5</v>
      </c>
      <c r="L11" s="23">
        <v>0.5</v>
      </c>
      <c r="N11" s="23">
        <v>0.5</v>
      </c>
      <c r="P11" s="23">
        <v>0.45</v>
      </c>
      <c r="R11" s="23">
        <v>0.5</v>
      </c>
      <c r="T11" s="23">
        <v>0.5</v>
      </c>
      <c r="V11" s="23">
        <v>0.5</v>
      </c>
      <c r="X11" s="23">
        <v>0.5</v>
      </c>
      <c r="Z11" s="23">
        <v>0.5</v>
      </c>
      <c r="AB11" s="23">
        <v>0.5</v>
      </c>
      <c r="AD11" s="23">
        <v>0.5</v>
      </c>
      <c r="AF11" s="23">
        <v>0.5</v>
      </c>
      <c r="AH11" s="23">
        <v>0.45</v>
      </c>
    </row>
    <row r="12" spans="1:34" ht="40.5">
      <c r="A12" s="14" t="s">
        <v>131</v>
      </c>
      <c r="B12" s="14"/>
      <c r="C12" s="14"/>
      <c r="D12" s="16">
        <f t="shared" ref="D12:AH12" si="1">D13+D14+D15</f>
        <v>1.5</v>
      </c>
      <c r="E12" s="16">
        <f t="shared" si="1"/>
        <v>0</v>
      </c>
      <c r="F12" s="16">
        <f t="shared" si="1"/>
        <v>1.5</v>
      </c>
      <c r="G12" s="16">
        <f t="shared" si="1"/>
        <v>0</v>
      </c>
      <c r="H12" s="16">
        <f t="shared" si="1"/>
        <v>1.5</v>
      </c>
      <c r="I12" s="16">
        <f t="shared" si="1"/>
        <v>0</v>
      </c>
      <c r="J12" s="16">
        <f t="shared" si="1"/>
        <v>1.3</v>
      </c>
      <c r="K12" s="16">
        <f t="shared" si="1"/>
        <v>0</v>
      </c>
      <c r="L12" s="16">
        <f t="shared" si="1"/>
        <v>1.5</v>
      </c>
      <c r="M12" s="16">
        <f t="shared" si="1"/>
        <v>0</v>
      </c>
      <c r="N12" s="16">
        <f t="shared" si="1"/>
        <v>1.2000000000000002</v>
      </c>
      <c r="O12" s="16">
        <f t="shared" si="1"/>
        <v>0</v>
      </c>
      <c r="P12" s="16">
        <f t="shared" si="1"/>
        <v>1.3</v>
      </c>
      <c r="Q12" s="16">
        <f t="shared" si="1"/>
        <v>0</v>
      </c>
      <c r="R12" s="16">
        <f t="shared" si="1"/>
        <v>1.5</v>
      </c>
      <c r="S12" s="16">
        <f t="shared" si="1"/>
        <v>0</v>
      </c>
      <c r="T12" s="16">
        <f t="shared" si="1"/>
        <v>1.5</v>
      </c>
      <c r="U12" s="16">
        <f t="shared" si="1"/>
        <v>0</v>
      </c>
      <c r="V12" s="16">
        <f t="shared" si="1"/>
        <v>1.3</v>
      </c>
      <c r="W12" s="16">
        <f t="shared" si="1"/>
        <v>0</v>
      </c>
      <c r="X12" s="16">
        <f t="shared" si="1"/>
        <v>1.5</v>
      </c>
      <c r="Y12" s="16">
        <f t="shared" si="1"/>
        <v>0</v>
      </c>
      <c r="Z12" s="16">
        <f t="shared" si="1"/>
        <v>1.5</v>
      </c>
      <c r="AA12" s="16">
        <f t="shared" si="1"/>
        <v>0</v>
      </c>
      <c r="AB12" s="16">
        <f t="shared" si="1"/>
        <v>1.5</v>
      </c>
      <c r="AC12" s="16">
        <f t="shared" si="1"/>
        <v>0</v>
      </c>
      <c r="AD12" s="16">
        <f t="shared" si="1"/>
        <v>1.5</v>
      </c>
      <c r="AE12" s="16">
        <f t="shared" si="1"/>
        <v>0</v>
      </c>
      <c r="AF12" s="16">
        <f t="shared" si="1"/>
        <v>1.5</v>
      </c>
      <c r="AG12" s="16">
        <f t="shared" si="1"/>
        <v>0</v>
      </c>
      <c r="AH12" s="16">
        <f t="shared" si="1"/>
        <v>1.5</v>
      </c>
    </row>
    <row r="13" spans="1:34" ht="40.5">
      <c r="A13" s="14" t="s">
        <v>102</v>
      </c>
      <c r="B13" s="14">
        <v>0.5</v>
      </c>
      <c r="C13" s="14"/>
      <c r="D13" s="16">
        <v>0.5</v>
      </c>
      <c r="F13" s="16">
        <v>0.5</v>
      </c>
      <c r="H13" s="16">
        <v>0.5</v>
      </c>
      <c r="J13" s="16">
        <v>0.4</v>
      </c>
      <c r="L13" s="16">
        <v>0.5</v>
      </c>
      <c r="N13" s="16">
        <v>0.4</v>
      </c>
      <c r="P13" s="16">
        <v>0.4</v>
      </c>
      <c r="R13" s="16">
        <v>0.5</v>
      </c>
      <c r="T13" s="16">
        <v>0.5</v>
      </c>
      <c r="V13" s="16">
        <v>0.4</v>
      </c>
      <c r="X13" s="16">
        <v>0.5</v>
      </c>
      <c r="Z13" s="16">
        <v>0.5</v>
      </c>
      <c r="AB13" s="16">
        <v>0.5</v>
      </c>
      <c r="AD13" s="16">
        <v>0.5</v>
      </c>
      <c r="AF13" s="16">
        <v>0.5</v>
      </c>
      <c r="AH13" s="16">
        <v>0.5</v>
      </c>
    </row>
    <row r="14" spans="1:34">
      <c r="A14" s="14" t="s">
        <v>106</v>
      </c>
      <c r="B14" s="14">
        <v>0.5</v>
      </c>
      <c r="C14" s="14"/>
      <c r="D14" s="16">
        <v>0.5</v>
      </c>
      <c r="F14" s="16">
        <v>0.5</v>
      </c>
      <c r="H14" s="16">
        <v>0.5</v>
      </c>
      <c r="J14" s="16">
        <v>0.4</v>
      </c>
      <c r="L14" s="16">
        <v>0.5</v>
      </c>
      <c r="N14" s="16">
        <v>0.4</v>
      </c>
      <c r="P14" s="16">
        <v>0.4</v>
      </c>
      <c r="R14" s="16">
        <v>0.5</v>
      </c>
      <c r="T14" s="16">
        <v>0.5</v>
      </c>
      <c r="V14" s="16">
        <v>0.4</v>
      </c>
      <c r="X14" s="16">
        <v>0.5</v>
      </c>
      <c r="Z14" s="16">
        <v>0.5</v>
      </c>
      <c r="AB14" s="16">
        <v>0.5</v>
      </c>
      <c r="AD14" s="16">
        <v>0.5</v>
      </c>
      <c r="AF14" s="16">
        <v>0.5</v>
      </c>
      <c r="AH14" s="16">
        <v>0.5</v>
      </c>
    </row>
    <row r="15" spans="1:34">
      <c r="A15" s="14" t="s">
        <v>110</v>
      </c>
      <c r="B15" s="14">
        <v>0.5</v>
      </c>
      <c r="C15" s="14"/>
      <c r="D15" s="16">
        <v>0.5</v>
      </c>
      <c r="F15" s="16">
        <v>0.5</v>
      </c>
      <c r="H15" s="16">
        <v>0.5</v>
      </c>
      <c r="J15" s="16">
        <v>0.5</v>
      </c>
      <c r="L15" s="16">
        <v>0.5</v>
      </c>
      <c r="N15" s="16">
        <v>0.4</v>
      </c>
      <c r="P15" s="16">
        <v>0.5</v>
      </c>
      <c r="R15" s="16">
        <v>0.5</v>
      </c>
      <c r="T15" s="16">
        <v>0.5</v>
      </c>
      <c r="V15" s="16">
        <v>0.5</v>
      </c>
      <c r="X15" s="16">
        <v>0.5</v>
      </c>
      <c r="Z15" s="16">
        <v>0.5</v>
      </c>
      <c r="AB15" s="16">
        <v>0.5</v>
      </c>
      <c r="AD15" s="16">
        <v>0.5</v>
      </c>
      <c r="AF15" s="16">
        <v>0.5</v>
      </c>
      <c r="AH15" s="16">
        <v>0.5</v>
      </c>
    </row>
    <row r="16" spans="1:34">
      <c r="A16" s="14" t="s">
        <v>111</v>
      </c>
      <c r="B16" s="14">
        <v>1</v>
      </c>
      <c r="C16" s="14"/>
      <c r="D16" s="16">
        <f>D17+D18+D19</f>
        <v>1</v>
      </c>
      <c r="E16" s="16">
        <f t="shared" ref="E16:AH16" si="2">E17+E18+E19</f>
        <v>0</v>
      </c>
      <c r="F16" s="16">
        <f t="shared" si="2"/>
        <v>0.70000000000000007</v>
      </c>
      <c r="G16" s="16">
        <f t="shared" si="2"/>
        <v>0</v>
      </c>
      <c r="H16" s="16">
        <f t="shared" si="2"/>
        <v>1</v>
      </c>
      <c r="I16" s="16">
        <f t="shared" si="2"/>
        <v>0</v>
      </c>
      <c r="J16" s="16">
        <f t="shared" si="2"/>
        <v>1</v>
      </c>
      <c r="K16" s="16">
        <f t="shared" si="2"/>
        <v>0</v>
      </c>
      <c r="L16" s="16">
        <f t="shared" si="2"/>
        <v>0.2</v>
      </c>
      <c r="M16" s="16">
        <f t="shared" si="2"/>
        <v>0</v>
      </c>
      <c r="N16" s="16">
        <f t="shared" si="2"/>
        <v>0.5</v>
      </c>
      <c r="O16" s="16">
        <f t="shared" si="2"/>
        <v>0</v>
      </c>
      <c r="P16" s="16">
        <f t="shared" si="2"/>
        <v>0.70000000000000007</v>
      </c>
      <c r="Q16" s="16">
        <f t="shared" si="2"/>
        <v>0</v>
      </c>
      <c r="R16" s="16">
        <f t="shared" si="2"/>
        <v>1</v>
      </c>
      <c r="S16" s="16">
        <f t="shared" si="2"/>
        <v>0</v>
      </c>
      <c r="T16" s="16">
        <f t="shared" si="2"/>
        <v>0.4</v>
      </c>
      <c r="U16" s="16">
        <f t="shared" si="2"/>
        <v>0</v>
      </c>
      <c r="V16" s="16">
        <f t="shared" si="2"/>
        <v>0.4</v>
      </c>
      <c r="W16" s="16">
        <f t="shared" si="2"/>
        <v>0</v>
      </c>
      <c r="X16" s="16">
        <f t="shared" si="2"/>
        <v>0.8</v>
      </c>
      <c r="Y16" s="16">
        <f t="shared" si="2"/>
        <v>0</v>
      </c>
      <c r="Z16" s="16">
        <f t="shared" si="2"/>
        <v>0.5</v>
      </c>
      <c r="AA16" s="16">
        <f t="shared" si="2"/>
        <v>0</v>
      </c>
      <c r="AB16" s="16">
        <f t="shared" si="2"/>
        <v>0.4</v>
      </c>
      <c r="AC16" s="16">
        <f t="shared" si="2"/>
        <v>0</v>
      </c>
      <c r="AD16" s="16">
        <f t="shared" si="2"/>
        <v>1</v>
      </c>
      <c r="AE16" s="16">
        <f t="shared" si="2"/>
        <v>0</v>
      </c>
      <c r="AF16" s="16">
        <f t="shared" si="2"/>
        <v>0.8</v>
      </c>
      <c r="AG16" s="16">
        <f t="shared" si="2"/>
        <v>0</v>
      </c>
      <c r="AH16" s="16">
        <f t="shared" si="2"/>
        <v>1</v>
      </c>
    </row>
    <row r="17" spans="1:34" ht="40.5">
      <c r="A17" s="14" t="s">
        <v>112</v>
      </c>
      <c r="B17" s="14">
        <v>0.2</v>
      </c>
      <c r="C17" s="14"/>
      <c r="D17" s="16">
        <v>0.2</v>
      </c>
      <c r="F17" s="16">
        <v>0.2</v>
      </c>
      <c r="H17" s="16">
        <v>0.2</v>
      </c>
      <c r="J17" s="16">
        <v>0.2</v>
      </c>
      <c r="L17" s="16">
        <v>0</v>
      </c>
      <c r="N17" s="16">
        <v>0.1</v>
      </c>
      <c r="P17" s="16">
        <v>0.2</v>
      </c>
      <c r="R17" s="16">
        <v>0.2</v>
      </c>
      <c r="T17" s="16">
        <v>0.2</v>
      </c>
      <c r="V17" s="16">
        <v>0.1</v>
      </c>
      <c r="X17" s="16">
        <v>0.2</v>
      </c>
      <c r="Z17" s="16">
        <v>0.2</v>
      </c>
      <c r="AB17" s="16">
        <v>0.2</v>
      </c>
      <c r="AD17" s="16">
        <v>0.2</v>
      </c>
      <c r="AF17" s="16">
        <v>0.2</v>
      </c>
      <c r="AH17" s="16">
        <v>0.2</v>
      </c>
    </row>
    <row r="18" spans="1:34" ht="40.5">
      <c r="A18" s="14" t="s">
        <v>113</v>
      </c>
      <c r="B18" s="14">
        <v>0.2</v>
      </c>
      <c r="C18" s="14"/>
      <c r="D18" s="16">
        <v>0.2</v>
      </c>
      <c r="F18" s="16">
        <v>0.1</v>
      </c>
      <c r="H18" s="16">
        <v>0.2</v>
      </c>
      <c r="J18" s="16">
        <v>0.2</v>
      </c>
      <c r="L18" s="16">
        <v>0.1</v>
      </c>
      <c r="N18" s="16">
        <v>0.2</v>
      </c>
      <c r="P18" s="16">
        <v>0.1</v>
      </c>
      <c r="R18" s="16">
        <v>0.2</v>
      </c>
      <c r="T18" s="16">
        <v>0.1</v>
      </c>
      <c r="V18" s="16">
        <v>0.1</v>
      </c>
      <c r="X18" s="16">
        <v>0.2</v>
      </c>
      <c r="Z18" s="16">
        <v>0.1</v>
      </c>
      <c r="AB18" s="16">
        <v>0.1</v>
      </c>
      <c r="AD18" s="16">
        <v>0.2</v>
      </c>
      <c r="AF18" s="16">
        <v>0.2</v>
      </c>
      <c r="AH18" s="16">
        <v>0.2</v>
      </c>
    </row>
    <row r="19" spans="1:34">
      <c r="A19" s="18" t="s">
        <v>114</v>
      </c>
      <c r="B19" s="19">
        <v>0.6</v>
      </c>
      <c r="D19" s="16">
        <v>0.6</v>
      </c>
      <c r="F19" s="16">
        <v>0.4</v>
      </c>
      <c r="H19" s="16">
        <v>0.6</v>
      </c>
      <c r="J19" s="16">
        <v>0.6</v>
      </c>
      <c r="L19" s="16">
        <v>0.1</v>
      </c>
      <c r="N19" s="16">
        <v>0.2</v>
      </c>
      <c r="P19" s="16">
        <v>0.4</v>
      </c>
      <c r="R19" s="16">
        <v>0.6</v>
      </c>
      <c r="T19" s="16">
        <v>0.1</v>
      </c>
      <c r="V19" s="16">
        <v>0.2</v>
      </c>
      <c r="X19" s="16">
        <v>0.4</v>
      </c>
      <c r="Z19" s="16">
        <v>0.2</v>
      </c>
      <c r="AB19" s="16">
        <v>0.1</v>
      </c>
      <c r="AD19" s="16">
        <v>0.6</v>
      </c>
      <c r="AF19" s="16">
        <v>0.4</v>
      </c>
      <c r="AH19" s="16">
        <v>0.6</v>
      </c>
    </row>
    <row r="20" spans="1:34">
      <c r="A20" s="18" t="s">
        <v>143</v>
      </c>
      <c r="D20" s="16">
        <f t="shared" ref="D20:AH20" si="3">D5+D12++D16</f>
        <v>4</v>
      </c>
      <c r="E20" s="16">
        <f t="shared" si="3"/>
        <v>0</v>
      </c>
      <c r="F20" s="16">
        <f t="shared" si="3"/>
        <v>3.7</v>
      </c>
      <c r="G20" s="16">
        <f t="shared" si="3"/>
        <v>0</v>
      </c>
      <c r="H20" s="16">
        <f t="shared" si="3"/>
        <v>4</v>
      </c>
      <c r="I20" s="16">
        <f t="shared" si="3"/>
        <v>0</v>
      </c>
      <c r="J20" s="16">
        <f t="shared" si="3"/>
        <v>3.8</v>
      </c>
      <c r="K20" s="16">
        <f t="shared" si="3"/>
        <v>0</v>
      </c>
      <c r="L20" s="16">
        <f t="shared" si="3"/>
        <v>2.95</v>
      </c>
      <c r="M20" s="16">
        <f t="shared" si="3"/>
        <v>0</v>
      </c>
      <c r="N20" s="16">
        <f t="shared" si="3"/>
        <v>3.1750000000000003</v>
      </c>
      <c r="O20" s="16">
        <f t="shared" si="3"/>
        <v>0</v>
      </c>
      <c r="P20" s="16">
        <f t="shared" si="3"/>
        <v>3.4000000000000004</v>
      </c>
      <c r="Q20" s="16">
        <f t="shared" si="3"/>
        <v>0</v>
      </c>
      <c r="R20" s="16">
        <f t="shared" si="3"/>
        <v>3.8</v>
      </c>
      <c r="S20" s="16">
        <f t="shared" si="3"/>
        <v>0</v>
      </c>
      <c r="T20" s="16">
        <f t="shared" si="3"/>
        <v>3.3249999999999997</v>
      </c>
      <c r="U20" s="16">
        <f t="shared" si="3"/>
        <v>0</v>
      </c>
      <c r="V20" s="16">
        <f t="shared" si="3"/>
        <v>3.1</v>
      </c>
      <c r="W20" s="16">
        <f t="shared" si="3"/>
        <v>0</v>
      </c>
      <c r="X20" s="16">
        <f t="shared" si="3"/>
        <v>3.7750000000000004</v>
      </c>
      <c r="Y20" s="16">
        <f t="shared" si="3"/>
        <v>0</v>
      </c>
      <c r="Z20" s="16">
        <f t="shared" si="3"/>
        <v>3.5</v>
      </c>
      <c r="AA20" s="16">
        <f t="shared" si="3"/>
        <v>0</v>
      </c>
      <c r="AB20" s="16">
        <f t="shared" si="3"/>
        <v>3.4</v>
      </c>
      <c r="AC20" s="16">
        <f t="shared" si="3"/>
        <v>0</v>
      </c>
      <c r="AD20" s="16">
        <f t="shared" si="3"/>
        <v>4</v>
      </c>
      <c r="AE20" s="16">
        <f t="shared" si="3"/>
        <v>0</v>
      </c>
      <c r="AF20" s="16">
        <f t="shared" si="3"/>
        <v>3.7</v>
      </c>
      <c r="AG20" s="16">
        <f t="shared" si="3"/>
        <v>0</v>
      </c>
      <c r="AH20" s="16">
        <f t="shared" si="3"/>
        <v>3.95</v>
      </c>
    </row>
    <row r="21" spans="1:34">
      <c r="A21" s="18" t="s">
        <v>141</v>
      </c>
      <c r="D21" s="26">
        <v>0.46192</v>
      </c>
      <c r="F21" s="16">
        <v>0.47423999999999999</v>
      </c>
      <c r="H21" s="16">
        <v>0.62351999999999996</v>
      </c>
      <c r="J21" s="16">
        <v>0.45967999999999998</v>
      </c>
      <c r="L21" s="16">
        <v>0.58111999999999997</v>
      </c>
      <c r="N21" s="16">
        <v>0.62</v>
      </c>
      <c r="P21" s="16">
        <v>0.57584000000000002</v>
      </c>
      <c r="R21" s="16">
        <v>0.33279999999999998</v>
      </c>
      <c r="T21" s="16">
        <v>0.53327999999999998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</row>
    <row r="22" spans="1:34">
      <c r="A22" s="18" t="s">
        <v>142</v>
      </c>
      <c r="D22" s="16">
        <v>0.18</v>
      </c>
      <c r="H22" s="16">
        <v>0.2</v>
      </c>
      <c r="J22" s="16">
        <v>0.2</v>
      </c>
      <c r="L22" s="16">
        <v>0.2</v>
      </c>
      <c r="N22" s="16">
        <v>0.2</v>
      </c>
      <c r="P22" s="16">
        <v>0.2</v>
      </c>
      <c r="R22" s="16">
        <v>0</v>
      </c>
      <c r="T22" s="16">
        <v>0.188</v>
      </c>
      <c r="V22" s="16">
        <v>0.192</v>
      </c>
      <c r="X22" s="16">
        <v>0.2</v>
      </c>
      <c r="Z22" s="16">
        <v>0</v>
      </c>
      <c r="AB22" s="16">
        <v>0</v>
      </c>
      <c r="AD22" s="16">
        <v>0</v>
      </c>
      <c r="AF22" s="16">
        <v>0</v>
      </c>
      <c r="AH22" s="16">
        <v>0</v>
      </c>
    </row>
    <row r="23" spans="1:34">
      <c r="A23" s="18" t="s">
        <v>145</v>
      </c>
      <c r="D23" s="16">
        <f>SUM(D20:D22)</f>
        <v>4.6419199999999998</v>
      </c>
      <c r="E23" s="16">
        <f t="shared" ref="E23:AH23" si="4">SUM(E20:E22)</f>
        <v>0</v>
      </c>
      <c r="F23" s="16">
        <f t="shared" si="4"/>
        <v>4.1742400000000002</v>
      </c>
      <c r="G23" s="16">
        <f t="shared" si="4"/>
        <v>0</v>
      </c>
      <c r="H23" s="16">
        <f t="shared" si="4"/>
        <v>4.8235200000000003</v>
      </c>
      <c r="I23" s="16">
        <f t="shared" si="4"/>
        <v>0</v>
      </c>
      <c r="J23" s="16">
        <f t="shared" si="4"/>
        <v>4.4596799999999996</v>
      </c>
      <c r="K23" s="16">
        <f t="shared" si="4"/>
        <v>0</v>
      </c>
      <c r="L23" s="16">
        <f t="shared" si="4"/>
        <v>3.7311200000000002</v>
      </c>
      <c r="M23" s="16">
        <f t="shared" si="4"/>
        <v>0</v>
      </c>
      <c r="N23" s="16">
        <f t="shared" si="4"/>
        <v>3.9950000000000006</v>
      </c>
      <c r="O23" s="16">
        <f t="shared" si="4"/>
        <v>0</v>
      </c>
      <c r="P23" s="16">
        <f t="shared" si="4"/>
        <v>4.17584</v>
      </c>
      <c r="Q23" s="16">
        <f t="shared" si="4"/>
        <v>0</v>
      </c>
      <c r="R23" s="16">
        <f t="shared" si="4"/>
        <v>4.1327999999999996</v>
      </c>
      <c r="S23" s="16">
        <f t="shared" si="4"/>
        <v>0</v>
      </c>
      <c r="T23" s="16">
        <f t="shared" si="4"/>
        <v>4.0462799999999994</v>
      </c>
      <c r="U23" s="16">
        <f t="shared" si="4"/>
        <v>0</v>
      </c>
      <c r="V23" s="16">
        <f t="shared" si="4"/>
        <v>3.2920000000000003</v>
      </c>
      <c r="W23" s="16">
        <f t="shared" si="4"/>
        <v>0</v>
      </c>
      <c r="X23" s="16">
        <f t="shared" si="4"/>
        <v>3.9750000000000005</v>
      </c>
      <c r="Y23" s="16">
        <f t="shared" si="4"/>
        <v>0</v>
      </c>
      <c r="Z23" s="16">
        <f t="shared" si="4"/>
        <v>3.5</v>
      </c>
      <c r="AA23" s="16">
        <f t="shared" si="4"/>
        <v>0</v>
      </c>
      <c r="AB23" s="16">
        <f t="shared" si="4"/>
        <v>3.4</v>
      </c>
      <c r="AC23" s="16">
        <f t="shared" si="4"/>
        <v>0</v>
      </c>
      <c r="AD23" s="16">
        <f t="shared" si="4"/>
        <v>4</v>
      </c>
      <c r="AE23" s="16">
        <f t="shared" si="4"/>
        <v>0</v>
      </c>
      <c r="AF23" s="16">
        <f t="shared" si="4"/>
        <v>3.7</v>
      </c>
      <c r="AG23" s="16">
        <f t="shared" si="4"/>
        <v>0</v>
      </c>
      <c r="AH23" s="16">
        <f t="shared" si="4"/>
        <v>3.95</v>
      </c>
    </row>
  </sheetData>
  <mergeCells count="17">
    <mergeCell ref="AA2:AB2"/>
    <mergeCell ref="AC2:AD2"/>
    <mergeCell ref="AE2:AF2"/>
    <mergeCell ref="AG2:AH2"/>
    <mergeCell ref="W2:X2"/>
    <mergeCell ref="A2:A3"/>
    <mergeCell ref="C2:D2"/>
    <mergeCell ref="E2:F2"/>
    <mergeCell ref="G2:H2"/>
    <mergeCell ref="I2:J2"/>
    <mergeCell ref="U2:V2"/>
    <mergeCell ref="Y2:Z2"/>
    <mergeCell ref="K2:L2"/>
    <mergeCell ref="M2:N2"/>
    <mergeCell ref="O2:P2"/>
    <mergeCell ref="Q2:R2"/>
    <mergeCell ref="S2:T2"/>
  </mergeCells>
  <printOptions horizontalCentered="1"/>
  <pageMargins left="0.39370078740157483" right="0.39370078740157483" top="0.39370078740157483" bottom="0.19685039370078741" header="0.31496062992125984" footer="0.31496062992125984"/>
  <pageSetup paperSize="9" scale="85" orientation="landscape" verticalDpi="0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A7" sqref="A7:XFD7"/>
    </sheetView>
  </sheetViews>
  <sheetFormatPr defaultRowHeight="18.75"/>
  <cols>
    <col min="1" max="1" width="29.25" style="44" customWidth="1"/>
    <col min="2" max="8" width="5.625" style="40" customWidth="1"/>
    <col min="9" max="9" width="6.125" style="40" customWidth="1"/>
    <col min="10" max="17" width="5.625" style="40" customWidth="1"/>
    <col min="18" max="16384" width="9" style="40"/>
  </cols>
  <sheetData>
    <row r="1" spans="1:17">
      <c r="A1" s="39" t="s">
        <v>48</v>
      </c>
    </row>
    <row r="2" spans="1:17">
      <c r="A2" s="39" t="s">
        <v>0</v>
      </c>
    </row>
    <row r="3" spans="1:17" ht="44.25" customHeight="1">
      <c r="A3" s="58" t="s">
        <v>1</v>
      </c>
      <c r="B3" s="48" t="s">
        <v>32</v>
      </c>
      <c r="C3" s="48" t="s">
        <v>50</v>
      </c>
      <c r="D3" s="48" t="s">
        <v>51</v>
      </c>
      <c r="E3" s="48" t="s">
        <v>52</v>
      </c>
      <c r="F3" s="48" t="s">
        <v>53</v>
      </c>
      <c r="G3" s="48" t="s">
        <v>54</v>
      </c>
      <c r="H3" s="48" t="s">
        <v>55</v>
      </c>
      <c r="I3" s="48" t="s">
        <v>56</v>
      </c>
      <c r="J3" s="48" t="s">
        <v>57</v>
      </c>
      <c r="K3" s="48" t="s">
        <v>58</v>
      </c>
      <c r="L3" s="48" t="s">
        <v>59</v>
      </c>
      <c r="M3" s="48" t="s">
        <v>63</v>
      </c>
      <c r="N3" s="48" t="s">
        <v>64</v>
      </c>
      <c r="O3" s="48" t="s">
        <v>66</v>
      </c>
      <c r="P3" s="48" t="s">
        <v>68</v>
      </c>
      <c r="Q3" s="48" t="s">
        <v>72</v>
      </c>
    </row>
    <row r="4" spans="1:17" ht="112.5">
      <c r="A4" s="58"/>
      <c r="B4" s="46" t="s">
        <v>49</v>
      </c>
      <c r="C4" s="47" t="s">
        <v>49</v>
      </c>
      <c r="D4" s="46" t="s">
        <v>49</v>
      </c>
      <c r="E4" s="46" t="s">
        <v>49</v>
      </c>
      <c r="F4" s="47" t="s">
        <v>49</v>
      </c>
      <c r="G4" s="46" t="s">
        <v>49</v>
      </c>
      <c r="H4" s="47" t="s">
        <v>49</v>
      </c>
      <c r="I4" s="47" t="s">
        <v>49</v>
      </c>
      <c r="J4" s="47" t="s">
        <v>49</v>
      </c>
      <c r="K4" s="47" t="s">
        <v>60</v>
      </c>
      <c r="L4" s="47" t="s">
        <v>61</v>
      </c>
      <c r="M4" s="47" t="s">
        <v>62</v>
      </c>
      <c r="N4" s="47" t="s">
        <v>65</v>
      </c>
      <c r="O4" s="47" t="s">
        <v>67</v>
      </c>
      <c r="P4" s="47" t="s">
        <v>69</v>
      </c>
      <c r="Q4" s="47" t="s">
        <v>73</v>
      </c>
    </row>
    <row r="5" spans="1:17" s="43" customFormat="1">
      <c r="A5" s="39" t="s">
        <v>93</v>
      </c>
      <c r="B5" s="41">
        <v>68.87</v>
      </c>
      <c r="C5" s="42">
        <v>69.635000000000005</v>
      </c>
      <c r="D5" s="41">
        <v>78.971774193548384</v>
      </c>
      <c r="E5" s="41">
        <v>68.733974358974365</v>
      </c>
      <c r="F5" s="42">
        <v>76.322115384615387</v>
      </c>
      <c r="G5" s="41">
        <v>78.752688172043008</v>
      </c>
      <c r="H5" s="42">
        <v>75.987903225806448</v>
      </c>
      <c r="I5" s="42">
        <v>70.803571428571431</v>
      </c>
      <c r="J5" s="42">
        <v>73.333333333333329</v>
      </c>
      <c r="K5" s="42"/>
      <c r="L5" s="42"/>
      <c r="M5" s="42"/>
      <c r="N5" s="42"/>
      <c r="O5" s="42"/>
      <c r="P5" s="42"/>
      <c r="Q5" s="42"/>
    </row>
    <row r="6" spans="1:17" s="43" customFormat="1">
      <c r="A6" s="39" t="s">
        <v>70</v>
      </c>
      <c r="B6" s="43">
        <v>2.887</v>
      </c>
      <c r="C6" s="43">
        <v>2.964</v>
      </c>
      <c r="D6" s="43">
        <v>3.8969999999999998</v>
      </c>
      <c r="E6" s="43">
        <v>2.8730000000000002</v>
      </c>
      <c r="F6" s="43">
        <v>3.6320000000000001</v>
      </c>
      <c r="G6" s="43">
        <v>3.875</v>
      </c>
      <c r="H6" s="43">
        <v>3.5990000000000002</v>
      </c>
      <c r="I6" s="43">
        <v>2.08</v>
      </c>
      <c r="J6" s="43">
        <v>3.3330000000000002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</row>
    <row r="7" spans="1:17">
      <c r="A7" s="39" t="s">
        <v>71</v>
      </c>
      <c r="B7" s="43">
        <f>0.8*B6/5</f>
        <v>0.46192</v>
      </c>
      <c r="C7" s="43">
        <f t="shared" ref="C7:Q7" si="0">0.8*C6/5</f>
        <v>0.47423999999999999</v>
      </c>
      <c r="D7" s="43">
        <f t="shared" si="0"/>
        <v>0.62351999999999996</v>
      </c>
      <c r="E7" s="43">
        <f t="shared" si="0"/>
        <v>0.45968000000000009</v>
      </c>
      <c r="F7" s="43">
        <f t="shared" si="0"/>
        <v>0.58112000000000008</v>
      </c>
      <c r="G7" s="43">
        <f t="shared" si="0"/>
        <v>0.62</v>
      </c>
      <c r="H7" s="43">
        <f t="shared" si="0"/>
        <v>0.57584000000000013</v>
      </c>
      <c r="I7" s="43">
        <f t="shared" si="0"/>
        <v>0.33280000000000004</v>
      </c>
      <c r="J7" s="43">
        <f t="shared" si="0"/>
        <v>0.53328000000000009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43">
        <f t="shared" si="0"/>
        <v>0</v>
      </c>
    </row>
    <row r="8" spans="1:17">
      <c r="A8" s="44" t="s">
        <v>78</v>
      </c>
      <c r="B8" s="40" t="s">
        <v>79</v>
      </c>
      <c r="C8" s="40" t="s">
        <v>76</v>
      </c>
      <c r="D8" s="40" t="s">
        <v>75</v>
      </c>
      <c r="E8" s="45" t="s">
        <v>74</v>
      </c>
      <c r="F8" s="40" t="s">
        <v>80</v>
      </c>
      <c r="G8" s="40" t="s">
        <v>81</v>
      </c>
      <c r="H8" s="40" t="s">
        <v>82</v>
      </c>
      <c r="I8" s="40" t="s">
        <v>83</v>
      </c>
      <c r="J8" s="40" t="s">
        <v>84</v>
      </c>
      <c r="K8" s="40" t="s">
        <v>85</v>
      </c>
      <c r="L8" s="40" t="s">
        <v>86</v>
      </c>
      <c r="M8" s="40" t="s">
        <v>91</v>
      </c>
      <c r="N8" s="40" t="s">
        <v>88</v>
      </c>
      <c r="O8" s="40" t="s">
        <v>89</v>
      </c>
      <c r="P8" s="40" t="s">
        <v>87</v>
      </c>
      <c r="Q8" s="40" t="s">
        <v>90</v>
      </c>
    </row>
    <row r="9" spans="1:17">
      <c r="A9" s="44" t="s">
        <v>77</v>
      </c>
      <c r="B9" s="40">
        <v>85</v>
      </c>
      <c r="C9" s="40">
        <v>0</v>
      </c>
      <c r="D9" s="40">
        <v>96</v>
      </c>
      <c r="E9" s="40">
        <v>93</v>
      </c>
      <c r="F9" s="40">
        <v>92</v>
      </c>
      <c r="G9" s="40">
        <v>96</v>
      </c>
      <c r="H9" s="40">
        <v>94</v>
      </c>
      <c r="I9" s="40">
        <v>0</v>
      </c>
      <c r="J9" s="40">
        <v>87</v>
      </c>
      <c r="K9" s="40">
        <v>88</v>
      </c>
      <c r="L9" s="40">
        <v>94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spans="1:17">
      <c r="A10" s="39" t="s">
        <v>94</v>
      </c>
      <c r="B10" s="40">
        <v>4.5</v>
      </c>
      <c r="C10" s="40">
        <v>0</v>
      </c>
      <c r="D10" s="40">
        <v>5</v>
      </c>
      <c r="E10" s="40">
        <v>5</v>
      </c>
      <c r="F10" s="40">
        <v>5</v>
      </c>
      <c r="G10" s="40">
        <v>5</v>
      </c>
      <c r="H10" s="40">
        <v>5</v>
      </c>
      <c r="I10" s="40">
        <v>0</v>
      </c>
      <c r="J10" s="40">
        <v>4.7</v>
      </c>
      <c r="K10" s="40">
        <v>4.8</v>
      </c>
      <c r="L10" s="40">
        <v>5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spans="1:17">
      <c r="A11" s="39" t="s">
        <v>92</v>
      </c>
      <c r="B11" s="40">
        <f>0.2*B10/5</f>
        <v>0.18</v>
      </c>
      <c r="C11" s="40">
        <f t="shared" ref="C11:Q11" si="1">0.2*C10/5</f>
        <v>0</v>
      </c>
      <c r="D11" s="40">
        <f t="shared" si="1"/>
        <v>0.2</v>
      </c>
      <c r="E11" s="40">
        <f t="shared" si="1"/>
        <v>0.2</v>
      </c>
      <c r="F11" s="40">
        <f t="shared" si="1"/>
        <v>0.2</v>
      </c>
      <c r="G11" s="40">
        <f t="shared" si="1"/>
        <v>0.2</v>
      </c>
      <c r="H11" s="40">
        <f t="shared" si="1"/>
        <v>0.2</v>
      </c>
      <c r="I11" s="40">
        <f t="shared" si="1"/>
        <v>0</v>
      </c>
      <c r="J11" s="40">
        <f t="shared" si="1"/>
        <v>0.188</v>
      </c>
      <c r="K11" s="40">
        <f t="shared" si="1"/>
        <v>0.192</v>
      </c>
      <c r="L11" s="40">
        <f t="shared" si="1"/>
        <v>0.2</v>
      </c>
      <c r="M11" s="40">
        <f t="shared" si="1"/>
        <v>0</v>
      </c>
      <c r="N11" s="40">
        <f t="shared" si="1"/>
        <v>0</v>
      </c>
      <c r="O11" s="40">
        <f t="shared" si="1"/>
        <v>0</v>
      </c>
      <c r="P11" s="40">
        <f t="shared" si="1"/>
        <v>0</v>
      </c>
      <c r="Q11" s="40">
        <f t="shared" si="1"/>
        <v>0</v>
      </c>
    </row>
  </sheetData>
  <mergeCells count="1">
    <mergeCell ref="A3:A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pane xSplit="6105" activePane="topRight"/>
      <selection activeCell="A2" sqref="A2"/>
      <selection pane="topRight" activeCell="AJ6" sqref="AJ6"/>
    </sheetView>
  </sheetViews>
  <sheetFormatPr defaultRowHeight="20.25"/>
  <cols>
    <col min="1" max="1" width="37" style="18" customWidth="1"/>
    <col min="2" max="2" width="4.5" style="18" customWidth="1"/>
    <col min="3" max="3" width="4.625" style="18" customWidth="1"/>
    <col min="4" max="34" width="4.625" style="16" customWidth="1"/>
    <col min="35" max="16384" width="9" style="16"/>
  </cols>
  <sheetData>
    <row r="1" spans="1:34">
      <c r="A1" s="15" t="s">
        <v>132</v>
      </c>
      <c r="B1" s="15"/>
      <c r="C1" s="15"/>
    </row>
    <row r="2" spans="1:34">
      <c r="A2" s="15"/>
      <c r="B2" s="15"/>
      <c r="C2" s="15"/>
    </row>
    <row r="3" spans="1:34" ht="21" customHeight="1">
      <c r="A3" s="65" t="s">
        <v>1</v>
      </c>
      <c r="B3" s="17"/>
      <c r="C3" s="63" t="s">
        <v>120</v>
      </c>
      <c r="D3" s="64"/>
      <c r="E3" s="63" t="s">
        <v>121</v>
      </c>
      <c r="F3" s="64"/>
      <c r="G3" s="63" t="s">
        <v>122</v>
      </c>
      <c r="H3" s="64"/>
      <c r="I3" s="63" t="s">
        <v>123</v>
      </c>
      <c r="J3" s="64"/>
      <c r="K3" s="63" t="s">
        <v>124</v>
      </c>
      <c r="L3" s="64"/>
      <c r="M3" s="63" t="s">
        <v>128</v>
      </c>
      <c r="N3" s="64"/>
      <c r="O3" s="63" t="s">
        <v>125</v>
      </c>
      <c r="P3" s="64"/>
      <c r="Q3" s="63" t="s">
        <v>126</v>
      </c>
      <c r="R3" s="64"/>
      <c r="S3" s="63" t="s">
        <v>127</v>
      </c>
      <c r="T3" s="64"/>
      <c r="U3" s="63" t="s">
        <v>58</v>
      </c>
      <c r="V3" s="64"/>
      <c r="W3" s="63" t="s">
        <v>59</v>
      </c>
      <c r="X3" s="64"/>
      <c r="Y3" s="63" t="s">
        <v>63</v>
      </c>
      <c r="Z3" s="64"/>
      <c r="AA3" s="63" t="s">
        <v>64</v>
      </c>
      <c r="AB3" s="64"/>
      <c r="AC3" s="63" t="s">
        <v>66</v>
      </c>
      <c r="AD3" s="64"/>
      <c r="AE3" s="63" t="s">
        <v>68</v>
      </c>
      <c r="AF3" s="64"/>
      <c r="AG3" s="63" t="s">
        <v>72</v>
      </c>
      <c r="AH3" s="64"/>
    </row>
    <row r="4" spans="1:34" ht="26.25" customHeight="1">
      <c r="A4" s="65"/>
      <c r="B4" s="17" t="s">
        <v>119</v>
      </c>
      <c r="C4" s="17" t="s">
        <v>129</v>
      </c>
      <c r="D4" s="17" t="s">
        <v>130</v>
      </c>
      <c r="E4" s="17" t="s">
        <v>129</v>
      </c>
      <c r="F4" s="17" t="s">
        <v>130</v>
      </c>
      <c r="G4" s="17" t="s">
        <v>129</v>
      </c>
      <c r="H4" s="17" t="s">
        <v>130</v>
      </c>
      <c r="I4" s="17" t="s">
        <v>129</v>
      </c>
      <c r="J4" s="17" t="s">
        <v>130</v>
      </c>
      <c r="K4" s="17" t="s">
        <v>129</v>
      </c>
      <c r="L4" s="17" t="s">
        <v>130</v>
      </c>
      <c r="M4" s="17" t="s">
        <v>129</v>
      </c>
      <c r="N4" s="17" t="s">
        <v>130</v>
      </c>
      <c r="O4" s="17" t="s">
        <v>129</v>
      </c>
      <c r="P4" s="17" t="s">
        <v>130</v>
      </c>
      <c r="Q4" s="17" t="s">
        <v>129</v>
      </c>
      <c r="R4" s="17" t="s">
        <v>130</v>
      </c>
      <c r="S4" s="17" t="s">
        <v>129</v>
      </c>
      <c r="T4" s="17" t="s">
        <v>130</v>
      </c>
      <c r="U4" s="17" t="s">
        <v>129</v>
      </c>
      <c r="V4" s="17" t="s">
        <v>130</v>
      </c>
      <c r="W4" s="17" t="s">
        <v>129</v>
      </c>
      <c r="X4" s="17" t="s">
        <v>130</v>
      </c>
      <c r="Y4" s="17" t="s">
        <v>129</v>
      </c>
      <c r="Z4" s="17" t="s">
        <v>130</v>
      </c>
      <c r="AA4" s="17" t="s">
        <v>129</v>
      </c>
      <c r="AB4" s="17" t="s">
        <v>130</v>
      </c>
      <c r="AC4" s="17" t="s">
        <v>129</v>
      </c>
      <c r="AD4" s="17" t="s">
        <v>130</v>
      </c>
      <c r="AE4" s="17" t="s">
        <v>129</v>
      </c>
      <c r="AF4" s="17" t="s">
        <v>130</v>
      </c>
      <c r="AG4" s="17" t="s">
        <v>129</v>
      </c>
      <c r="AH4" s="17" t="s">
        <v>130</v>
      </c>
    </row>
    <row r="5" spans="1:34">
      <c r="A5" s="15" t="s">
        <v>133</v>
      </c>
      <c r="B5" s="15">
        <v>4</v>
      </c>
      <c r="C5" s="15">
        <f>D6+D7+D8+D9</f>
        <v>3.1</v>
      </c>
      <c r="D5" s="15">
        <f>D6+D7+D8+D9</f>
        <v>3.1</v>
      </c>
      <c r="E5" s="15">
        <f t="shared" ref="E5:AH5" si="0">E6+E7+E8+E9</f>
        <v>0</v>
      </c>
      <c r="F5" s="15">
        <f t="shared" si="0"/>
        <v>3.0999999999999996</v>
      </c>
      <c r="G5" s="15">
        <f t="shared" si="0"/>
        <v>0</v>
      </c>
      <c r="H5" s="15">
        <f t="shared" si="0"/>
        <v>4</v>
      </c>
      <c r="I5" s="15">
        <f t="shared" si="0"/>
        <v>0</v>
      </c>
      <c r="J5" s="15">
        <f t="shared" si="0"/>
        <v>2.6</v>
      </c>
      <c r="K5" s="15">
        <f t="shared" si="0"/>
        <v>0</v>
      </c>
      <c r="L5" s="15">
        <f t="shared" si="0"/>
        <v>2.6</v>
      </c>
      <c r="M5" s="15">
        <f t="shared" si="0"/>
        <v>0</v>
      </c>
      <c r="N5" s="15">
        <f t="shared" si="0"/>
        <v>2.8</v>
      </c>
      <c r="O5" s="15">
        <f t="shared" si="0"/>
        <v>0</v>
      </c>
      <c r="P5" s="15">
        <f t="shared" si="0"/>
        <v>2.6</v>
      </c>
      <c r="Q5" s="15">
        <f t="shared" si="0"/>
        <v>0</v>
      </c>
      <c r="R5" s="15">
        <f t="shared" si="0"/>
        <v>2.6</v>
      </c>
      <c r="S5" s="15">
        <f t="shared" si="0"/>
        <v>0</v>
      </c>
      <c r="T5" s="15">
        <f t="shared" si="0"/>
        <v>3.1</v>
      </c>
      <c r="U5" s="15">
        <f t="shared" si="0"/>
        <v>0</v>
      </c>
      <c r="V5" s="15">
        <f t="shared" si="0"/>
        <v>2.6</v>
      </c>
      <c r="W5" s="15">
        <f t="shared" si="0"/>
        <v>0</v>
      </c>
      <c r="X5" s="15">
        <f t="shared" si="0"/>
        <v>3.4000000000000004</v>
      </c>
      <c r="Y5" s="15">
        <f t="shared" si="0"/>
        <v>0</v>
      </c>
      <c r="Z5" s="15">
        <f t="shared" si="0"/>
        <v>3.8</v>
      </c>
      <c r="AA5" s="15">
        <f t="shared" si="0"/>
        <v>0</v>
      </c>
      <c r="AB5" s="15">
        <f t="shared" si="0"/>
        <v>3.0999999999999996</v>
      </c>
      <c r="AC5" s="15">
        <f t="shared" si="0"/>
        <v>0</v>
      </c>
      <c r="AD5" s="15">
        <f t="shared" si="0"/>
        <v>4</v>
      </c>
      <c r="AE5" s="15">
        <f t="shared" si="0"/>
        <v>0</v>
      </c>
      <c r="AF5" s="15">
        <f t="shared" si="0"/>
        <v>3.1</v>
      </c>
      <c r="AG5" s="15">
        <f t="shared" si="0"/>
        <v>0</v>
      </c>
      <c r="AH5" s="15">
        <f t="shared" si="0"/>
        <v>3.5999999999999996</v>
      </c>
    </row>
    <row r="6" spans="1:34" ht="60.75">
      <c r="A6" s="14" t="s">
        <v>134</v>
      </c>
      <c r="B6" s="14">
        <v>1</v>
      </c>
      <c r="D6" s="14">
        <v>0.8</v>
      </c>
      <c r="F6" s="16">
        <v>0.8</v>
      </c>
      <c r="H6" s="16">
        <v>1</v>
      </c>
      <c r="J6" s="16">
        <v>0.6</v>
      </c>
      <c r="L6" s="16">
        <v>0.6</v>
      </c>
      <c r="N6" s="16">
        <v>0.8</v>
      </c>
      <c r="P6" s="16">
        <v>0.6</v>
      </c>
      <c r="R6" s="16">
        <v>0.6</v>
      </c>
      <c r="T6" s="16">
        <v>0.8</v>
      </c>
      <c r="V6" s="16">
        <v>0.6</v>
      </c>
      <c r="X6" s="16">
        <v>0.8</v>
      </c>
      <c r="Z6" s="16">
        <v>0.8</v>
      </c>
      <c r="AB6" s="16">
        <v>0.8</v>
      </c>
      <c r="AD6" s="16">
        <v>1</v>
      </c>
      <c r="AF6" s="16">
        <v>0.8</v>
      </c>
      <c r="AH6" s="16">
        <v>0.8</v>
      </c>
    </row>
    <row r="7" spans="1:34">
      <c r="A7" s="14" t="s">
        <v>135</v>
      </c>
      <c r="B7" s="14">
        <v>1</v>
      </c>
      <c r="D7" s="14">
        <v>1</v>
      </c>
      <c r="F7" s="16">
        <v>1</v>
      </c>
      <c r="H7" s="16">
        <v>1</v>
      </c>
      <c r="J7" s="16">
        <v>1</v>
      </c>
      <c r="L7" s="16">
        <v>1</v>
      </c>
      <c r="N7" s="16">
        <v>1</v>
      </c>
      <c r="P7" s="16">
        <v>1</v>
      </c>
      <c r="R7" s="16">
        <v>1</v>
      </c>
      <c r="T7" s="16">
        <v>1</v>
      </c>
      <c r="V7" s="16">
        <v>1</v>
      </c>
      <c r="X7" s="16">
        <v>1</v>
      </c>
      <c r="Z7" s="16">
        <v>1</v>
      </c>
      <c r="AB7" s="16">
        <v>1</v>
      </c>
      <c r="AD7" s="16">
        <v>1</v>
      </c>
      <c r="AF7" s="16">
        <v>1</v>
      </c>
      <c r="AH7" s="16">
        <v>1</v>
      </c>
    </row>
    <row r="8" spans="1:34" ht="40.5">
      <c r="A8" s="14" t="s">
        <v>136</v>
      </c>
      <c r="B8" s="14">
        <v>1</v>
      </c>
      <c r="D8" s="14">
        <v>0.8</v>
      </c>
      <c r="F8" s="16">
        <v>0.5</v>
      </c>
      <c r="H8" s="16">
        <v>1</v>
      </c>
      <c r="J8" s="16">
        <v>0.5</v>
      </c>
      <c r="L8" s="16">
        <v>0.5</v>
      </c>
      <c r="N8" s="16">
        <v>0.5</v>
      </c>
      <c r="P8" s="16">
        <v>0.5</v>
      </c>
      <c r="R8" s="16">
        <v>0.5</v>
      </c>
      <c r="T8" s="16">
        <v>0.8</v>
      </c>
      <c r="V8" s="16">
        <v>0.5</v>
      </c>
      <c r="X8" s="16">
        <v>0.8</v>
      </c>
      <c r="Z8" s="16">
        <v>1</v>
      </c>
      <c r="AB8" s="16">
        <v>0.5</v>
      </c>
      <c r="AD8" s="16">
        <v>1</v>
      </c>
      <c r="AF8" s="16">
        <v>0.8</v>
      </c>
      <c r="AH8" s="16">
        <v>1</v>
      </c>
    </row>
    <row r="9" spans="1:34" ht="40.5">
      <c r="A9" s="14" t="s">
        <v>137</v>
      </c>
      <c r="B9" s="14">
        <v>1</v>
      </c>
      <c r="D9" s="14">
        <v>0.5</v>
      </c>
      <c r="F9" s="16">
        <v>0.8</v>
      </c>
      <c r="H9" s="16">
        <v>1</v>
      </c>
      <c r="J9" s="16">
        <v>0.5</v>
      </c>
      <c r="L9" s="16">
        <v>0.5</v>
      </c>
      <c r="N9" s="16">
        <v>0.5</v>
      </c>
      <c r="P9" s="16">
        <v>0.5</v>
      </c>
      <c r="R9" s="16">
        <v>0.5</v>
      </c>
      <c r="T9" s="16">
        <v>0.5</v>
      </c>
      <c r="V9" s="16">
        <v>0.5</v>
      </c>
      <c r="X9" s="16">
        <v>0.8</v>
      </c>
      <c r="Z9" s="16">
        <v>1</v>
      </c>
      <c r="AB9" s="16">
        <v>0.8</v>
      </c>
      <c r="AD9" s="16">
        <v>1</v>
      </c>
      <c r="AF9" s="16">
        <v>0.5</v>
      </c>
      <c r="AH9" s="16">
        <v>0.8</v>
      </c>
    </row>
    <row r="10" spans="1:34" ht="40.5">
      <c r="A10" s="14" t="s">
        <v>138</v>
      </c>
      <c r="B10" s="14">
        <v>1</v>
      </c>
      <c r="D10" s="14">
        <f>D11+D12</f>
        <v>1</v>
      </c>
      <c r="E10" s="14">
        <f t="shared" ref="E10:H10" si="1">E11+E12</f>
        <v>0</v>
      </c>
      <c r="F10" s="14">
        <f t="shared" si="1"/>
        <v>0.5</v>
      </c>
      <c r="G10" s="14">
        <f t="shared" si="1"/>
        <v>0</v>
      </c>
      <c r="H10" s="14">
        <f t="shared" si="1"/>
        <v>1</v>
      </c>
      <c r="I10" s="14">
        <f t="shared" ref="I10:AH10" si="2">I11+I12</f>
        <v>0</v>
      </c>
      <c r="J10" s="14">
        <f t="shared" si="2"/>
        <v>0.5</v>
      </c>
      <c r="K10" s="14">
        <f t="shared" si="2"/>
        <v>0</v>
      </c>
      <c r="L10" s="14">
        <f t="shared" si="2"/>
        <v>0.5</v>
      </c>
      <c r="M10" s="14">
        <f t="shared" si="2"/>
        <v>0</v>
      </c>
      <c r="N10" s="14">
        <f t="shared" si="2"/>
        <v>0.6</v>
      </c>
      <c r="O10" s="14">
        <f t="shared" si="2"/>
        <v>0</v>
      </c>
      <c r="P10" s="14">
        <f t="shared" si="2"/>
        <v>0.7</v>
      </c>
      <c r="Q10" s="14">
        <f t="shared" si="2"/>
        <v>0</v>
      </c>
      <c r="R10" s="14">
        <f t="shared" si="2"/>
        <v>0.7</v>
      </c>
      <c r="S10" s="14">
        <f t="shared" si="2"/>
        <v>0</v>
      </c>
      <c r="T10" s="14">
        <f t="shared" si="2"/>
        <v>1</v>
      </c>
      <c r="U10" s="14">
        <f t="shared" si="2"/>
        <v>0</v>
      </c>
      <c r="V10" s="14">
        <f t="shared" si="2"/>
        <v>0.5</v>
      </c>
      <c r="W10" s="14">
        <f t="shared" si="2"/>
        <v>0</v>
      </c>
      <c r="X10" s="14">
        <f t="shared" si="2"/>
        <v>0.5</v>
      </c>
      <c r="Y10" s="14">
        <f t="shared" si="2"/>
        <v>0</v>
      </c>
      <c r="Z10" s="14">
        <f t="shared" si="2"/>
        <v>0.5</v>
      </c>
      <c r="AA10" s="14">
        <f t="shared" si="2"/>
        <v>0</v>
      </c>
      <c r="AB10" s="14">
        <f t="shared" si="2"/>
        <v>0.5</v>
      </c>
      <c r="AC10" s="14">
        <f t="shared" si="2"/>
        <v>0</v>
      </c>
      <c r="AD10" s="14">
        <f t="shared" si="2"/>
        <v>0.5</v>
      </c>
      <c r="AE10" s="14">
        <f t="shared" si="2"/>
        <v>0</v>
      </c>
      <c r="AF10" s="14">
        <f t="shared" si="2"/>
        <v>0.5</v>
      </c>
      <c r="AG10" s="14">
        <f t="shared" si="2"/>
        <v>0</v>
      </c>
      <c r="AH10" s="14">
        <f t="shared" si="2"/>
        <v>1</v>
      </c>
    </row>
    <row r="11" spans="1:34" ht="40.5">
      <c r="A11" s="14" t="s">
        <v>139</v>
      </c>
      <c r="B11" s="14">
        <v>0.5</v>
      </c>
      <c r="D11" s="14">
        <v>0.5</v>
      </c>
      <c r="F11" s="16">
        <v>0.5</v>
      </c>
      <c r="H11" s="16">
        <v>0.5</v>
      </c>
      <c r="J11" s="16">
        <v>0.5</v>
      </c>
      <c r="L11" s="16">
        <v>0.5</v>
      </c>
      <c r="N11" s="16">
        <v>0.5</v>
      </c>
      <c r="P11" s="16">
        <v>0.5</v>
      </c>
      <c r="R11" s="16">
        <v>0.5</v>
      </c>
      <c r="T11" s="16">
        <v>0.5</v>
      </c>
      <c r="V11" s="16">
        <v>0.5</v>
      </c>
      <c r="X11" s="16">
        <v>0.5</v>
      </c>
      <c r="Z11" s="16">
        <v>0.5</v>
      </c>
      <c r="AB11" s="16">
        <v>0.5</v>
      </c>
      <c r="AD11" s="16">
        <v>0.5</v>
      </c>
      <c r="AF11" s="16">
        <v>0.5</v>
      </c>
      <c r="AH11" s="16">
        <v>0.5</v>
      </c>
    </row>
    <row r="12" spans="1:34" ht="40.5">
      <c r="A12" s="14" t="s">
        <v>140</v>
      </c>
      <c r="B12" s="14">
        <v>0.5</v>
      </c>
      <c r="D12" s="18">
        <v>0.5</v>
      </c>
      <c r="F12" s="16">
        <v>0</v>
      </c>
      <c r="H12" s="16">
        <v>0.5</v>
      </c>
      <c r="J12" s="16">
        <v>0</v>
      </c>
      <c r="L12" s="16">
        <v>0</v>
      </c>
      <c r="N12" s="16">
        <v>0.1</v>
      </c>
      <c r="P12" s="16">
        <v>0.2</v>
      </c>
      <c r="R12" s="16">
        <v>0.2</v>
      </c>
      <c r="T12" s="16">
        <v>0.5</v>
      </c>
      <c r="V12" s="16">
        <v>0</v>
      </c>
      <c r="X12" s="16">
        <v>0</v>
      </c>
      <c r="Z12" s="16">
        <v>0</v>
      </c>
      <c r="AB12" s="16">
        <v>0</v>
      </c>
      <c r="AD12" s="16">
        <v>0</v>
      </c>
      <c r="AF12" s="16">
        <v>0</v>
      </c>
      <c r="AH12" s="16">
        <v>0.5</v>
      </c>
    </row>
    <row r="13" spans="1:34">
      <c r="A13" s="18" t="s">
        <v>144</v>
      </c>
      <c r="D13" s="16">
        <f>D5+D10</f>
        <v>4.0999999999999996</v>
      </c>
      <c r="E13" s="16">
        <f t="shared" ref="E13:AH13" si="3">E5+E10</f>
        <v>0</v>
      </c>
      <c r="F13" s="16">
        <f t="shared" si="3"/>
        <v>3.5999999999999996</v>
      </c>
      <c r="G13" s="16">
        <f t="shared" si="3"/>
        <v>0</v>
      </c>
      <c r="H13" s="16">
        <f t="shared" si="3"/>
        <v>5</v>
      </c>
      <c r="I13" s="16">
        <f t="shared" si="3"/>
        <v>0</v>
      </c>
      <c r="J13" s="16">
        <f t="shared" si="3"/>
        <v>3.1</v>
      </c>
      <c r="K13" s="16">
        <f t="shared" si="3"/>
        <v>0</v>
      </c>
      <c r="L13" s="16">
        <f t="shared" si="3"/>
        <v>3.1</v>
      </c>
      <c r="M13" s="16">
        <f t="shared" si="3"/>
        <v>0</v>
      </c>
      <c r="N13" s="16">
        <f t="shared" si="3"/>
        <v>3.4</v>
      </c>
      <c r="O13" s="16">
        <f t="shared" si="3"/>
        <v>0</v>
      </c>
      <c r="P13" s="16">
        <f t="shared" si="3"/>
        <v>3.3</v>
      </c>
      <c r="Q13" s="16">
        <f t="shared" si="3"/>
        <v>0</v>
      </c>
      <c r="R13" s="16">
        <f t="shared" si="3"/>
        <v>3.3</v>
      </c>
      <c r="S13" s="16">
        <f t="shared" si="3"/>
        <v>0</v>
      </c>
      <c r="T13" s="16">
        <f t="shared" si="3"/>
        <v>4.0999999999999996</v>
      </c>
      <c r="U13" s="16">
        <f t="shared" si="3"/>
        <v>0</v>
      </c>
      <c r="V13" s="16">
        <f t="shared" si="3"/>
        <v>3.1</v>
      </c>
      <c r="W13" s="16">
        <f t="shared" si="3"/>
        <v>0</v>
      </c>
      <c r="X13" s="16">
        <f t="shared" si="3"/>
        <v>3.9000000000000004</v>
      </c>
      <c r="Y13" s="16">
        <f t="shared" si="3"/>
        <v>0</v>
      </c>
      <c r="Z13" s="16">
        <f t="shared" si="3"/>
        <v>4.3</v>
      </c>
      <c r="AA13" s="16">
        <f t="shared" si="3"/>
        <v>0</v>
      </c>
      <c r="AB13" s="16">
        <f t="shared" si="3"/>
        <v>3.5999999999999996</v>
      </c>
      <c r="AC13" s="16">
        <f t="shared" si="3"/>
        <v>0</v>
      </c>
      <c r="AD13" s="16">
        <f t="shared" si="3"/>
        <v>4.5</v>
      </c>
      <c r="AE13" s="16">
        <f t="shared" si="3"/>
        <v>0</v>
      </c>
      <c r="AF13" s="16">
        <f t="shared" si="3"/>
        <v>3.6</v>
      </c>
      <c r="AG13" s="16">
        <f t="shared" si="3"/>
        <v>0</v>
      </c>
      <c r="AH13" s="16">
        <f t="shared" si="3"/>
        <v>4.5999999999999996</v>
      </c>
    </row>
  </sheetData>
  <mergeCells count="17">
    <mergeCell ref="W3:X3"/>
    <mergeCell ref="A3:A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Y3:Z3"/>
    <mergeCell ref="AA3:AB3"/>
    <mergeCell ref="AC3:AD3"/>
    <mergeCell ref="AE3:AF3"/>
    <mergeCell ref="AG3:AH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pane xSplit="6105" activePane="topRight"/>
      <selection activeCell="A11" sqref="A11:XFD11"/>
      <selection pane="topRight" activeCell="U24" sqref="U24"/>
    </sheetView>
  </sheetViews>
  <sheetFormatPr defaultRowHeight="20.25"/>
  <cols>
    <col min="1" max="1" width="46.25" style="18" customWidth="1"/>
    <col min="2" max="2" width="6" style="18" bestFit="1" customWidth="1"/>
    <col min="3" max="3" width="4.625" style="18" customWidth="1"/>
    <col min="4" max="4" width="8.25" style="16" bestFit="1" customWidth="1"/>
    <col min="5" max="5" width="4.625" style="16" customWidth="1"/>
    <col min="6" max="6" width="9" style="16" bestFit="1" customWidth="1"/>
    <col min="7" max="7" width="4.625" style="16" customWidth="1"/>
    <col min="8" max="8" width="9" style="16" bestFit="1" customWidth="1"/>
    <col min="9" max="9" width="4.625" style="16" customWidth="1"/>
    <col min="10" max="10" width="9" style="16" bestFit="1" customWidth="1"/>
    <col min="11" max="11" width="4.625" style="16" customWidth="1"/>
    <col min="12" max="12" width="9" style="16" bestFit="1" customWidth="1"/>
    <col min="13" max="13" width="4.625" style="16" customWidth="1"/>
    <col min="14" max="14" width="6.75" style="16" bestFit="1" customWidth="1"/>
    <col min="15" max="15" width="4.625" style="16" customWidth="1"/>
    <col min="16" max="16" width="9" style="16" bestFit="1" customWidth="1"/>
    <col min="17" max="17" width="4.625" style="16" customWidth="1"/>
    <col min="18" max="18" width="7.875" style="16" bestFit="1" customWidth="1"/>
    <col min="19" max="19" width="4.625" style="16" customWidth="1"/>
    <col min="20" max="20" width="9" style="16" bestFit="1" customWidth="1"/>
    <col min="21" max="21" width="4.625" style="16" customWidth="1"/>
    <col min="22" max="22" width="6.75" style="16" bestFit="1" customWidth="1"/>
    <col min="23" max="23" width="4.625" style="16" customWidth="1"/>
    <col min="24" max="24" width="6.75" style="16" bestFit="1" customWidth="1"/>
    <col min="25" max="25" width="4.625" style="16" customWidth="1"/>
    <col min="26" max="26" width="6" style="16" bestFit="1" customWidth="1"/>
    <col min="27" max="27" width="4.625" style="16" customWidth="1"/>
    <col min="28" max="28" width="6" style="16" bestFit="1" customWidth="1"/>
    <col min="29" max="29" width="4.625" style="16" customWidth="1"/>
    <col min="30" max="30" width="6" style="16" bestFit="1" customWidth="1"/>
    <col min="31" max="31" width="4.625" style="16" customWidth="1"/>
    <col min="32" max="32" width="6" style="16" bestFit="1" customWidth="1"/>
    <col min="33" max="33" width="4.625" style="16" customWidth="1"/>
    <col min="34" max="34" width="6" style="16" bestFit="1" customWidth="1"/>
    <col min="35" max="16384" width="9" style="16"/>
  </cols>
  <sheetData>
    <row r="1" spans="1:34">
      <c r="A1" s="15" t="s">
        <v>117</v>
      </c>
      <c r="B1" s="15"/>
      <c r="C1" s="15"/>
    </row>
    <row r="2" spans="1:34" ht="21" customHeight="1">
      <c r="A2" s="65" t="s">
        <v>1</v>
      </c>
      <c r="B2" s="17"/>
      <c r="C2" s="63" t="s">
        <v>120</v>
      </c>
      <c r="D2" s="64"/>
      <c r="E2" s="63" t="s">
        <v>121</v>
      </c>
      <c r="F2" s="64"/>
      <c r="G2" s="63" t="s">
        <v>122</v>
      </c>
      <c r="H2" s="64"/>
      <c r="I2" s="63" t="s">
        <v>123</v>
      </c>
      <c r="J2" s="64"/>
      <c r="K2" s="63" t="s">
        <v>124</v>
      </c>
      <c r="L2" s="64"/>
      <c r="M2" s="63" t="s">
        <v>128</v>
      </c>
      <c r="N2" s="64"/>
      <c r="O2" s="63" t="s">
        <v>125</v>
      </c>
      <c r="P2" s="64"/>
      <c r="Q2" s="63" t="s">
        <v>126</v>
      </c>
      <c r="R2" s="64"/>
      <c r="S2" s="63" t="s">
        <v>127</v>
      </c>
      <c r="T2" s="64"/>
      <c r="U2" s="63" t="s">
        <v>58</v>
      </c>
      <c r="V2" s="64"/>
      <c r="W2" s="63" t="s">
        <v>59</v>
      </c>
      <c r="X2" s="64"/>
      <c r="Y2" s="63" t="s">
        <v>63</v>
      </c>
      <c r="Z2" s="64"/>
      <c r="AA2" s="63" t="s">
        <v>64</v>
      </c>
      <c r="AB2" s="64"/>
      <c r="AC2" s="63" t="s">
        <v>66</v>
      </c>
      <c r="AD2" s="64"/>
      <c r="AE2" s="63" t="s">
        <v>68</v>
      </c>
      <c r="AF2" s="64"/>
      <c r="AG2" s="63" t="s">
        <v>72</v>
      </c>
      <c r="AH2" s="64"/>
    </row>
    <row r="3" spans="1:34" ht="20.25" customHeight="1">
      <c r="A3" s="65"/>
      <c r="B3" s="17" t="s">
        <v>119</v>
      </c>
      <c r="C3" s="17" t="s">
        <v>129</v>
      </c>
      <c r="D3" s="17" t="s">
        <v>130</v>
      </c>
      <c r="E3" s="17" t="s">
        <v>129</v>
      </c>
      <c r="F3" s="17" t="s">
        <v>130</v>
      </c>
      <c r="G3" s="17" t="s">
        <v>129</v>
      </c>
      <c r="H3" s="17" t="s">
        <v>130</v>
      </c>
      <c r="I3" s="17" t="s">
        <v>129</v>
      </c>
      <c r="J3" s="17" t="s">
        <v>130</v>
      </c>
      <c r="K3" s="17" t="s">
        <v>129</v>
      </c>
      <c r="L3" s="17" t="s">
        <v>130</v>
      </c>
      <c r="M3" s="17" t="s">
        <v>129</v>
      </c>
      <c r="N3" s="17" t="s">
        <v>130</v>
      </c>
      <c r="O3" s="17" t="s">
        <v>129</v>
      </c>
      <c r="P3" s="17" t="s">
        <v>130</v>
      </c>
      <c r="Q3" s="17" t="s">
        <v>129</v>
      </c>
      <c r="R3" s="17" t="s">
        <v>130</v>
      </c>
      <c r="S3" s="17" t="s">
        <v>129</v>
      </c>
      <c r="T3" s="17" t="s">
        <v>130</v>
      </c>
      <c r="U3" s="17" t="s">
        <v>129</v>
      </c>
      <c r="V3" s="17" t="s">
        <v>130</v>
      </c>
      <c r="W3" s="17" t="s">
        <v>129</v>
      </c>
      <c r="X3" s="17" t="s">
        <v>130</v>
      </c>
      <c r="Y3" s="17" t="s">
        <v>129</v>
      </c>
      <c r="Z3" s="17" t="s">
        <v>130</v>
      </c>
      <c r="AA3" s="17" t="s">
        <v>129</v>
      </c>
      <c r="AB3" s="17" t="s">
        <v>130</v>
      </c>
      <c r="AC3" s="17" t="s">
        <v>129</v>
      </c>
      <c r="AD3" s="17" t="s">
        <v>130</v>
      </c>
      <c r="AE3" s="17" t="s">
        <v>129</v>
      </c>
      <c r="AF3" s="17" t="s">
        <v>130</v>
      </c>
      <c r="AG3" s="17" t="s">
        <v>129</v>
      </c>
      <c r="AH3" s="17" t="s">
        <v>130</v>
      </c>
    </row>
    <row r="4" spans="1:34">
      <c r="A4" s="15" t="s">
        <v>118</v>
      </c>
      <c r="B4" s="15"/>
      <c r="C4" s="15"/>
    </row>
    <row r="5" spans="1:34">
      <c r="A5" s="14" t="s">
        <v>95</v>
      </c>
      <c r="B5" s="14">
        <v>1.5</v>
      </c>
      <c r="C5" s="14"/>
      <c r="D5" s="16">
        <f>D7+D8+D9+D10+D11</f>
        <v>1.5</v>
      </c>
      <c r="E5" s="16">
        <f t="shared" ref="E5:AH5" si="0">E7+E8+E9+E10+E11</f>
        <v>0</v>
      </c>
      <c r="F5" s="16">
        <f t="shared" si="0"/>
        <v>1.5</v>
      </c>
      <c r="G5" s="16">
        <f t="shared" si="0"/>
        <v>0</v>
      </c>
      <c r="H5" s="16">
        <f t="shared" si="0"/>
        <v>1.5</v>
      </c>
      <c r="I5" s="16">
        <f t="shared" si="0"/>
        <v>0</v>
      </c>
      <c r="J5" s="16">
        <f t="shared" si="0"/>
        <v>1.5</v>
      </c>
      <c r="K5" s="16">
        <f t="shared" si="0"/>
        <v>0</v>
      </c>
      <c r="L5" s="16">
        <f t="shared" si="0"/>
        <v>1.25</v>
      </c>
      <c r="M5" s="16">
        <f t="shared" si="0"/>
        <v>0</v>
      </c>
      <c r="N5" s="16">
        <f t="shared" si="0"/>
        <v>1.4750000000000001</v>
      </c>
      <c r="O5" s="16">
        <f t="shared" si="0"/>
        <v>0</v>
      </c>
      <c r="P5" s="16">
        <f t="shared" si="0"/>
        <v>1.4</v>
      </c>
      <c r="Q5" s="16">
        <f t="shared" si="0"/>
        <v>0</v>
      </c>
      <c r="R5" s="16">
        <f t="shared" si="0"/>
        <v>1.3</v>
      </c>
      <c r="S5" s="16">
        <f t="shared" si="0"/>
        <v>0</v>
      </c>
      <c r="T5" s="16">
        <f t="shared" si="0"/>
        <v>1.425</v>
      </c>
      <c r="U5" s="16">
        <f t="shared" si="0"/>
        <v>0</v>
      </c>
      <c r="V5" s="16">
        <f t="shared" si="0"/>
        <v>1.4</v>
      </c>
      <c r="W5" s="16">
        <f t="shared" si="0"/>
        <v>0</v>
      </c>
      <c r="X5" s="16">
        <f t="shared" si="0"/>
        <v>1.4750000000000001</v>
      </c>
      <c r="Y5" s="16">
        <f t="shared" si="0"/>
        <v>0</v>
      </c>
      <c r="Z5" s="16">
        <f t="shared" si="0"/>
        <v>1.5</v>
      </c>
      <c r="AA5" s="16">
        <f t="shared" si="0"/>
        <v>0</v>
      </c>
      <c r="AB5" s="16">
        <f t="shared" si="0"/>
        <v>1.5</v>
      </c>
      <c r="AC5" s="16">
        <f t="shared" si="0"/>
        <v>0</v>
      </c>
      <c r="AD5" s="16">
        <f t="shared" si="0"/>
        <v>1.5</v>
      </c>
      <c r="AE5" s="16">
        <f t="shared" si="0"/>
        <v>0</v>
      </c>
      <c r="AF5" s="16">
        <f t="shared" si="0"/>
        <v>1.4</v>
      </c>
      <c r="AG5" s="16">
        <f t="shared" si="0"/>
        <v>0</v>
      </c>
      <c r="AH5" s="16">
        <f t="shared" si="0"/>
        <v>1.45</v>
      </c>
    </row>
    <row r="6" spans="1:34">
      <c r="A6" s="14" t="s">
        <v>96</v>
      </c>
      <c r="B6" s="14"/>
      <c r="C6" s="14"/>
    </row>
    <row r="7" spans="1:34">
      <c r="A7" s="14" t="s">
        <v>97</v>
      </c>
      <c r="B7" s="14">
        <v>0.1</v>
      </c>
      <c r="C7" s="14"/>
      <c r="D7" s="16">
        <v>0.1</v>
      </c>
      <c r="F7" s="16">
        <v>0.1</v>
      </c>
      <c r="H7" s="16">
        <v>0.1</v>
      </c>
      <c r="J7" s="16">
        <v>0.1</v>
      </c>
      <c r="L7" s="16">
        <v>0.1</v>
      </c>
      <c r="N7" s="16">
        <v>0.1</v>
      </c>
      <c r="P7" s="16">
        <v>0.1</v>
      </c>
      <c r="R7" s="16">
        <v>0.1</v>
      </c>
      <c r="T7" s="16">
        <v>0.1</v>
      </c>
      <c r="V7" s="16">
        <v>0.1</v>
      </c>
      <c r="X7" s="16">
        <v>0.1</v>
      </c>
      <c r="Z7" s="16">
        <v>0.1</v>
      </c>
      <c r="AB7" s="16">
        <v>0.1</v>
      </c>
      <c r="AD7" s="16">
        <v>0.1</v>
      </c>
      <c r="AF7" s="16">
        <v>0.1</v>
      </c>
      <c r="AH7" s="16">
        <v>0.1</v>
      </c>
    </row>
    <row r="8" spans="1:34">
      <c r="A8" s="14" t="s">
        <v>98</v>
      </c>
      <c r="B8" s="14">
        <v>0.2</v>
      </c>
      <c r="C8" s="14"/>
      <c r="D8" s="16">
        <v>0.2</v>
      </c>
      <c r="F8" s="16">
        <v>0.2</v>
      </c>
      <c r="H8" s="16">
        <v>0.2</v>
      </c>
      <c r="J8" s="16">
        <v>0.2</v>
      </c>
      <c r="L8" s="16">
        <v>0.2</v>
      </c>
      <c r="N8" s="16">
        <v>0.2</v>
      </c>
      <c r="P8" s="16">
        <v>0.2</v>
      </c>
      <c r="R8" s="16">
        <v>0.2</v>
      </c>
      <c r="T8" s="16">
        <v>0.2</v>
      </c>
      <c r="V8" s="16">
        <v>0.2</v>
      </c>
      <c r="X8" s="16">
        <v>0.2</v>
      </c>
      <c r="Z8" s="16">
        <v>0.2</v>
      </c>
      <c r="AB8" s="16">
        <v>0.2</v>
      </c>
      <c r="AD8" s="16">
        <v>0.2</v>
      </c>
      <c r="AF8" s="16">
        <v>0.2</v>
      </c>
      <c r="AH8" s="16">
        <v>0.2</v>
      </c>
    </row>
    <row r="9" spans="1:34" ht="40.5">
      <c r="A9" s="14" t="s">
        <v>99</v>
      </c>
      <c r="B9" s="14">
        <v>0.2</v>
      </c>
      <c r="C9" s="14"/>
      <c r="D9" s="16">
        <v>0.2</v>
      </c>
      <c r="F9" s="16">
        <v>0.2</v>
      </c>
      <c r="H9" s="16">
        <v>0.2</v>
      </c>
      <c r="J9" s="16">
        <v>0.2</v>
      </c>
      <c r="L9" s="16">
        <v>0.1</v>
      </c>
      <c r="N9" s="16">
        <v>0.2</v>
      </c>
      <c r="P9" s="16">
        <v>0.2</v>
      </c>
      <c r="R9" s="16">
        <v>0.2</v>
      </c>
      <c r="T9" s="16">
        <v>0.2</v>
      </c>
      <c r="V9" s="16">
        <v>0.2</v>
      </c>
      <c r="X9" s="16">
        <v>0.2</v>
      </c>
      <c r="Z9" s="16">
        <v>0.2</v>
      </c>
      <c r="AB9" s="16">
        <v>0.2</v>
      </c>
      <c r="AD9" s="16">
        <v>0.2</v>
      </c>
      <c r="AF9" s="16">
        <v>0.2</v>
      </c>
      <c r="AH9" s="16">
        <v>0.2</v>
      </c>
    </row>
    <row r="10" spans="1:34" ht="40.5">
      <c r="A10" s="14" t="s">
        <v>100</v>
      </c>
      <c r="B10" s="25">
        <v>0.5</v>
      </c>
      <c r="C10" s="25"/>
      <c r="D10" s="24">
        <v>0.5</v>
      </c>
      <c r="E10" s="24"/>
      <c r="F10" s="24">
        <v>0.5</v>
      </c>
      <c r="G10" s="24"/>
      <c r="H10" s="24">
        <v>0.5</v>
      </c>
      <c r="I10" s="24"/>
      <c r="J10" s="24">
        <v>0.5</v>
      </c>
      <c r="K10" s="24"/>
      <c r="L10" s="24">
        <v>0.35</v>
      </c>
      <c r="M10" s="24"/>
      <c r="N10" s="24">
        <v>0.47499999999999998</v>
      </c>
      <c r="O10" s="24"/>
      <c r="P10" s="24">
        <v>0.45</v>
      </c>
      <c r="Q10" s="24"/>
      <c r="R10" s="24">
        <v>0.3</v>
      </c>
      <c r="S10" s="24"/>
      <c r="T10" s="24">
        <v>0.42499999999999999</v>
      </c>
      <c r="U10" s="24"/>
      <c r="V10" s="24">
        <v>0.4</v>
      </c>
      <c r="W10" s="24"/>
      <c r="X10" s="24">
        <v>0.47499999999999998</v>
      </c>
      <c r="Y10" s="24"/>
      <c r="Z10" s="24">
        <v>0.5</v>
      </c>
      <c r="AA10" s="24"/>
      <c r="AB10" s="24">
        <v>0.5</v>
      </c>
      <c r="AC10" s="24"/>
      <c r="AD10" s="24">
        <v>0.5</v>
      </c>
      <c r="AE10" s="24"/>
      <c r="AF10" s="24">
        <v>0.4</v>
      </c>
      <c r="AG10" s="24"/>
      <c r="AH10" s="24">
        <v>0.5</v>
      </c>
    </row>
    <row r="11" spans="1:34" s="23" customFormat="1">
      <c r="A11" s="22" t="s">
        <v>101</v>
      </c>
      <c r="B11" s="22">
        <v>0.5</v>
      </c>
      <c r="C11" s="22"/>
      <c r="D11" s="23">
        <v>0.5</v>
      </c>
      <c r="F11" s="23">
        <v>0.5</v>
      </c>
      <c r="H11" s="23">
        <v>0.5</v>
      </c>
      <c r="J11" s="23">
        <v>0.5</v>
      </c>
      <c r="L11" s="23">
        <v>0.5</v>
      </c>
      <c r="N11" s="23">
        <v>0.5</v>
      </c>
      <c r="P11" s="23">
        <v>0.45</v>
      </c>
      <c r="R11" s="23">
        <v>0.5</v>
      </c>
      <c r="T11" s="23">
        <v>0.5</v>
      </c>
      <c r="V11" s="23">
        <v>0.5</v>
      </c>
      <c r="X11" s="23">
        <v>0.5</v>
      </c>
      <c r="Z11" s="23">
        <v>0.5</v>
      </c>
      <c r="AB11" s="23">
        <v>0.5</v>
      </c>
      <c r="AD11" s="23">
        <v>0.5</v>
      </c>
      <c r="AF11" s="23">
        <v>0.5</v>
      </c>
      <c r="AH11" s="23">
        <v>0.45</v>
      </c>
    </row>
    <row r="12" spans="1:34">
      <c r="A12" s="14" t="s">
        <v>131</v>
      </c>
      <c r="B12" s="14"/>
      <c r="C12" s="14"/>
      <c r="D12" s="16">
        <f>D13+D17+D21</f>
        <v>1.5</v>
      </c>
      <c r="E12" s="16">
        <f t="shared" ref="E12:AH12" si="1">E13+E17+E21</f>
        <v>0</v>
      </c>
      <c r="F12" s="16">
        <f t="shared" si="1"/>
        <v>1.5</v>
      </c>
      <c r="G12" s="16">
        <f t="shared" si="1"/>
        <v>0</v>
      </c>
      <c r="H12" s="16">
        <f t="shared" si="1"/>
        <v>1.5</v>
      </c>
      <c r="I12" s="16">
        <f t="shared" si="1"/>
        <v>0</v>
      </c>
      <c r="J12" s="16">
        <f t="shared" si="1"/>
        <v>1.3</v>
      </c>
      <c r="K12" s="16">
        <f t="shared" si="1"/>
        <v>0</v>
      </c>
      <c r="L12" s="16">
        <f t="shared" si="1"/>
        <v>1.5</v>
      </c>
      <c r="M12" s="16">
        <f t="shared" si="1"/>
        <v>0</v>
      </c>
      <c r="N12" s="16">
        <f t="shared" si="1"/>
        <v>1.2000000000000002</v>
      </c>
      <c r="O12" s="16">
        <f t="shared" si="1"/>
        <v>0</v>
      </c>
      <c r="P12" s="16">
        <f t="shared" si="1"/>
        <v>1.3</v>
      </c>
      <c r="Q12" s="16">
        <f t="shared" si="1"/>
        <v>0</v>
      </c>
      <c r="R12" s="16">
        <f t="shared" si="1"/>
        <v>1.5</v>
      </c>
      <c r="S12" s="16">
        <f t="shared" si="1"/>
        <v>0</v>
      </c>
      <c r="T12" s="16">
        <f t="shared" si="1"/>
        <v>1.5</v>
      </c>
      <c r="U12" s="16">
        <f t="shared" si="1"/>
        <v>0</v>
      </c>
      <c r="V12" s="16">
        <f t="shared" si="1"/>
        <v>1.3</v>
      </c>
      <c r="W12" s="16">
        <f t="shared" si="1"/>
        <v>0</v>
      </c>
      <c r="X12" s="16">
        <f t="shared" si="1"/>
        <v>1.5</v>
      </c>
      <c r="Y12" s="16">
        <f t="shared" si="1"/>
        <v>0</v>
      </c>
      <c r="Z12" s="16">
        <f t="shared" si="1"/>
        <v>1.5</v>
      </c>
      <c r="AA12" s="16">
        <f t="shared" si="1"/>
        <v>0</v>
      </c>
      <c r="AB12" s="16">
        <f t="shared" si="1"/>
        <v>1.5</v>
      </c>
      <c r="AC12" s="16">
        <f t="shared" si="1"/>
        <v>0</v>
      </c>
      <c r="AD12" s="16">
        <f t="shared" si="1"/>
        <v>1.5</v>
      </c>
      <c r="AE12" s="16">
        <f t="shared" si="1"/>
        <v>0</v>
      </c>
      <c r="AF12" s="16">
        <f t="shared" si="1"/>
        <v>1.5</v>
      </c>
      <c r="AG12" s="16">
        <f t="shared" si="1"/>
        <v>0</v>
      </c>
      <c r="AH12" s="16">
        <f t="shared" si="1"/>
        <v>1.5</v>
      </c>
    </row>
    <row r="13" spans="1:34" ht="40.5">
      <c r="A13" s="14" t="s">
        <v>102</v>
      </c>
      <c r="B13" s="14">
        <v>0.5</v>
      </c>
      <c r="C13" s="14"/>
      <c r="D13" s="16">
        <v>0.5</v>
      </c>
      <c r="F13" s="16">
        <v>0.5</v>
      </c>
      <c r="H13" s="16">
        <v>0.5</v>
      </c>
      <c r="J13" s="16">
        <v>0.4</v>
      </c>
      <c r="L13" s="16">
        <v>0.5</v>
      </c>
      <c r="N13" s="16">
        <v>0.4</v>
      </c>
      <c r="P13" s="16">
        <v>0.4</v>
      </c>
      <c r="R13" s="16">
        <v>0.5</v>
      </c>
      <c r="T13" s="16">
        <v>0.5</v>
      </c>
      <c r="V13" s="16">
        <v>0.4</v>
      </c>
      <c r="X13" s="16">
        <v>0.5</v>
      </c>
      <c r="Z13" s="16">
        <v>0.5</v>
      </c>
      <c r="AB13" s="16">
        <v>0.5</v>
      </c>
      <c r="AD13" s="16">
        <v>0.5</v>
      </c>
      <c r="AF13" s="16">
        <v>0.5</v>
      </c>
      <c r="AH13" s="16">
        <v>0.5</v>
      </c>
    </row>
    <row r="14" spans="1:34">
      <c r="A14" s="14" t="s">
        <v>103</v>
      </c>
      <c r="B14" s="14"/>
      <c r="C14" s="14"/>
    </row>
    <row r="15" spans="1:34">
      <c r="A15" s="14" t="s">
        <v>104</v>
      </c>
      <c r="B15" s="14"/>
      <c r="C15" s="14"/>
    </row>
    <row r="16" spans="1:34">
      <c r="A16" s="14" t="s">
        <v>105</v>
      </c>
      <c r="B16" s="14"/>
      <c r="C16" s="14"/>
    </row>
    <row r="17" spans="1:34">
      <c r="A17" s="14" t="s">
        <v>106</v>
      </c>
      <c r="B17" s="14">
        <v>0.5</v>
      </c>
      <c r="C17" s="14"/>
      <c r="D17" s="16">
        <v>0.5</v>
      </c>
      <c r="F17" s="16">
        <v>0.5</v>
      </c>
      <c r="H17" s="16">
        <v>0.5</v>
      </c>
      <c r="J17" s="16">
        <v>0.4</v>
      </c>
      <c r="L17" s="16">
        <v>0.5</v>
      </c>
      <c r="N17" s="16">
        <v>0.4</v>
      </c>
      <c r="P17" s="16">
        <v>0.4</v>
      </c>
      <c r="R17" s="16">
        <v>0.5</v>
      </c>
      <c r="T17" s="16">
        <v>0.5</v>
      </c>
      <c r="V17" s="16">
        <v>0.4</v>
      </c>
      <c r="X17" s="16">
        <v>0.5</v>
      </c>
      <c r="Z17" s="16">
        <v>0.5</v>
      </c>
      <c r="AB17" s="16">
        <v>0.5</v>
      </c>
      <c r="AD17" s="16">
        <v>0.5</v>
      </c>
      <c r="AF17" s="16">
        <v>0.5</v>
      </c>
      <c r="AH17" s="16">
        <v>0.5</v>
      </c>
    </row>
    <row r="18" spans="1:34">
      <c r="A18" s="14" t="s">
        <v>107</v>
      </c>
      <c r="B18" s="14"/>
      <c r="C18" s="14"/>
    </row>
    <row r="19" spans="1:34">
      <c r="A19" s="14" t="s">
        <v>108</v>
      </c>
      <c r="B19" s="14"/>
      <c r="C19" s="14"/>
    </row>
    <row r="20" spans="1:34">
      <c r="A20" s="14" t="s">
        <v>109</v>
      </c>
      <c r="B20" s="14"/>
      <c r="C20" s="14"/>
    </row>
    <row r="21" spans="1:34">
      <c r="A21" s="14" t="s">
        <v>110</v>
      </c>
      <c r="B21" s="14">
        <v>0.5</v>
      </c>
      <c r="C21" s="14"/>
      <c r="D21" s="16">
        <v>0.5</v>
      </c>
      <c r="F21" s="16">
        <v>0.5</v>
      </c>
      <c r="H21" s="16">
        <v>0.5</v>
      </c>
      <c r="J21" s="16">
        <v>0.5</v>
      </c>
      <c r="L21" s="16">
        <v>0.5</v>
      </c>
      <c r="N21" s="16">
        <v>0.4</v>
      </c>
      <c r="P21" s="16">
        <v>0.5</v>
      </c>
      <c r="R21" s="16">
        <v>0.5</v>
      </c>
      <c r="T21" s="16">
        <v>0.5</v>
      </c>
      <c r="V21" s="16">
        <v>0.5</v>
      </c>
      <c r="X21" s="16">
        <v>0.5</v>
      </c>
      <c r="Z21" s="16">
        <v>0.5</v>
      </c>
      <c r="AB21" s="16">
        <v>0.5</v>
      </c>
      <c r="AD21" s="16">
        <v>0.5</v>
      </c>
      <c r="AF21" s="16">
        <v>0.5</v>
      </c>
      <c r="AH21" s="16">
        <v>0.5</v>
      </c>
    </row>
    <row r="22" spans="1:34">
      <c r="A22" s="14" t="s">
        <v>111</v>
      </c>
      <c r="B22" s="14">
        <v>1</v>
      </c>
      <c r="C22" s="14"/>
      <c r="D22" s="16">
        <f>D23+D24+D25</f>
        <v>1</v>
      </c>
      <c r="E22" s="16">
        <f t="shared" ref="E22:AH22" si="2">E23+E24+E25</f>
        <v>0</v>
      </c>
      <c r="F22" s="16">
        <f t="shared" si="2"/>
        <v>0.70000000000000007</v>
      </c>
      <c r="G22" s="16">
        <f t="shared" si="2"/>
        <v>0</v>
      </c>
      <c r="H22" s="16">
        <f t="shared" si="2"/>
        <v>1</v>
      </c>
      <c r="I22" s="16">
        <f t="shared" si="2"/>
        <v>0</v>
      </c>
      <c r="J22" s="16">
        <f t="shared" si="2"/>
        <v>1</v>
      </c>
      <c r="K22" s="16">
        <f t="shared" si="2"/>
        <v>0</v>
      </c>
      <c r="L22" s="16">
        <f t="shared" si="2"/>
        <v>0.2</v>
      </c>
      <c r="M22" s="16">
        <f t="shared" si="2"/>
        <v>0</v>
      </c>
      <c r="N22" s="16">
        <f t="shared" si="2"/>
        <v>0.5</v>
      </c>
      <c r="O22" s="16">
        <f t="shared" si="2"/>
        <v>0</v>
      </c>
      <c r="P22" s="16">
        <f t="shared" si="2"/>
        <v>0.70000000000000007</v>
      </c>
      <c r="Q22" s="16">
        <f t="shared" si="2"/>
        <v>0</v>
      </c>
      <c r="R22" s="16">
        <f t="shared" si="2"/>
        <v>1</v>
      </c>
      <c r="S22" s="16">
        <f t="shared" si="2"/>
        <v>0</v>
      </c>
      <c r="T22" s="16">
        <f t="shared" si="2"/>
        <v>0.4</v>
      </c>
      <c r="U22" s="16">
        <f t="shared" si="2"/>
        <v>0</v>
      </c>
      <c r="V22" s="16">
        <f t="shared" si="2"/>
        <v>0.4</v>
      </c>
      <c r="W22" s="16">
        <f t="shared" si="2"/>
        <v>0</v>
      </c>
      <c r="X22" s="16">
        <f t="shared" si="2"/>
        <v>0.8</v>
      </c>
      <c r="Y22" s="16">
        <f t="shared" si="2"/>
        <v>0</v>
      </c>
      <c r="Z22" s="16">
        <f t="shared" si="2"/>
        <v>0.5</v>
      </c>
      <c r="AA22" s="16">
        <f t="shared" si="2"/>
        <v>0</v>
      </c>
      <c r="AB22" s="16">
        <f t="shared" si="2"/>
        <v>0.4</v>
      </c>
      <c r="AC22" s="16">
        <f t="shared" si="2"/>
        <v>0</v>
      </c>
      <c r="AD22" s="16">
        <f t="shared" si="2"/>
        <v>1</v>
      </c>
      <c r="AE22" s="16">
        <f t="shared" si="2"/>
        <v>0</v>
      </c>
      <c r="AF22" s="16">
        <f t="shared" si="2"/>
        <v>0.8</v>
      </c>
      <c r="AG22" s="16">
        <f t="shared" si="2"/>
        <v>0</v>
      </c>
      <c r="AH22" s="16">
        <f t="shared" si="2"/>
        <v>1</v>
      </c>
    </row>
    <row r="23" spans="1:34">
      <c r="A23" s="14" t="s">
        <v>112</v>
      </c>
      <c r="B23" s="14">
        <v>0.2</v>
      </c>
      <c r="C23" s="14"/>
      <c r="D23" s="16">
        <v>0.2</v>
      </c>
      <c r="F23" s="16">
        <v>0.2</v>
      </c>
      <c r="H23" s="16">
        <v>0.2</v>
      </c>
      <c r="J23" s="16">
        <v>0.2</v>
      </c>
      <c r="L23" s="16">
        <v>0</v>
      </c>
      <c r="N23" s="16">
        <v>0.1</v>
      </c>
      <c r="P23" s="16">
        <v>0.2</v>
      </c>
      <c r="R23" s="16">
        <v>0.2</v>
      </c>
      <c r="T23" s="16">
        <v>0.2</v>
      </c>
      <c r="V23" s="16">
        <v>0.1</v>
      </c>
      <c r="X23" s="16">
        <v>0.2</v>
      </c>
      <c r="Z23" s="16">
        <v>0.2</v>
      </c>
      <c r="AB23" s="16">
        <v>0.2</v>
      </c>
      <c r="AD23" s="16">
        <v>0.2</v>
      </c>
      <c r="AF23" s="16">
        <v>0.2</v>
      </c>
      <c r="AH23" s="16">
        <v>0.2</v>
      </c>
    </row>
    <row r="24" spans="1:34">
      <c r="A24" s="14" t="s">
        <v>113</v>
      </c>
      <c r="B24" s="14">
        <v>0.2</v>
      </c>
      <c r="C24" s="14"/>
      <c r="D24" s="16">
        <v>0.2</v>
      </c>
      <c r="F24" s="16">
        <v>0.1</v>
      </c>
      <c r="H24" s="16">
        <v>0.2</v>
      </c>
      <c r="J24" s="16">
        <v>0.2</v>
      </c>
      <c r="L24" s="16">
        <v>0.1</v>
      </c>
      <c r="N24" s="16">
        <v>0.2</v>
      </c>
      <c r="P24" s="16">
        <v>0.1</v>
      </c>
      <c r="R24" s="16">
        <v>0.2</v>
      </c>
      <c r="T24" s="16">
        <v>0.1</v>
      </c>
      <c r="V24" s="16">
        <v>0.1</v>
      </c>
      <c r="X24" s="16">
        <v>0.2</v>
      </c>
      <c r="Z24" s="16">
        <v>0.1</v>
      </c>
      <c r="AB24" s="16">
        <v>0.1</v>
      </c>
      <c r="AD24" s="16">
        <v>0.2</v>
      </c>
      <c r="AF24" s="16">
        <v>0.2</v>
      </c>
      <c r="AH24" s="16">
        <v>0.2</v>
      </c>
    </row>
    <row r="25" spans="1:34">
      <c r="A25" s="18" t="s">
        <v>114</v>
      </c>
      <c r="B25" s="19">
        <v>0.6</v>
      </c>
      <c r="D25" s="16">
        <v>0.6</v>
      </c>
      <c r="F25" s="16">
        <v>0.4</v>
      </c>
      <c r="H25" s="16">
        <v>0.6</v>
      </c>
      <c r="J25" s="16">
        <v>0.6</v>
      </c>
      <c r="L25" s="16">
        <v>0.1</v>
      </c>
      <c r="N25" s="16">
        <v>0.2</v>
      </c>
      <c r="P25" s="16">
        <v>0.4</v>
      </c>
      <c r="R25" s="16">
        <v>0.6</v>
      </c>
      <c r="T25" s="16">
        <v>0.1</v>
      </c>
      <c r="V25" s="16">
        <v>0.2</v>
      </c>
      <c r="X25" s="16">
        <v>0.4</v>
      </c>
      <c r="Z25" s="16">
        <v>0.2</v>
      </c>
      <c r="AB25" s="16">
        <v>0.1</v>
      </c>
      <c r="AD25" s="16">
        <v>0.6</v>
      </c>
      <c r="AF25" s="16">
        <v>0.4</v>
      </c>
      <c r="AH25" s="16">
        <v>0.6</v>
      </c>
    </row>
    <row r="26" spans="1:34">
      <c r="A26" s="18" t="s">
        <v>115</v>
      </c>
    </row>
    <row r="27" spans="1:34">
      <c r="A27" s="18" t="s">
        <v>116</v>
      </c>
    </row>
    <row r="28" spans="1:34">
      <c r="A28" s="18" t="s">
        <v>143</v>
      </c>
      <c r="D28" s="16">
        <f>D5+D12++D22</f>
        <v>4</v>
      </c>
      <c r="E28" s="16">
        <f t="shared" ref="E28:AH28" si="3">E5+E12++E22</f>
        <v>0</v>
      </c>
      <c r="F28" s="16">
        <f t="shared" si="3"/>
        <v>3.7</v>
      </c>
      <c r="G28" s="16">
        <f t="shared" si="3"/>
        <v>0</v>
      </c>
      <c r="H28" s="16">
        <f t="shared" si="3"/>
        <v>4</v>
      </c>
      <c r="I28" s="16">
        <f t="shared" si="3"/>
        <v>0</v>
      </c>
      <c r="J28" s="16">
        <f t="shared" si="3"/>
        <v>3.8</v>
      </c>
      <c r="K28" s="16">
        <f t="shared" si="3"/>
        <v>0</v>
      </c>
      <c r="L28" s="16">
        <f t="shared" si="3"/>
        <v>2.95</v>
      </c>
      <c r="M28" s="16">
        <f t="shared" si="3"/>
        <v>0</v>
      </c>
      <c r="N28" s="16">
        <f t="shared" si="3"/>
        <v>3.1750000000000003</v>
      </c>
      <c r="O28" s="16">
        <f t="shared" si="3"/>
        <v>0</v>
      </c>
      <c r="P28" s="16">
        <f t="shared" si="3"/>
        <v>3.4000000000000004</v>
      </c>
      <c r="Q28" s="16">
        <f t="shared" si="3"/>
        <v>0</v>
      </c>
      <c r="R28" s="16">
        <f t="shared" si="3"/>
        <v>3.8</v>
      </c>
      <c r="S28" s="16">
        <f t="shared" si="3"/>
        <v>0</v>
      </c>
      <c r="T28" s="16">
        <f t="shared" si="3"/>
        <v>3.3249999999999997</v>
      </c>
      <c r="U28" s="16">
        <f t="shared" si="3"/>
        <v>0</v>
      </c>
      <c r="V28" s="16">
        <f t="shared" si="3"/>
        <v>3.1</v>
      </c>
      <c r="W28" s="16">
        <f t="shared" si="3"/>
        <v>0</v>
      </c>
      <c r="X28" s="16">
        <f t="shared" si="3"/>
        <v>3.7750000000000004</v>
      </c>
      <c r="Y28" s="16">
        <f t="shared" si="3"/>
        <v>0</v>
      </c>
      <c r="Z28" s="16">
        <f t="shared" si="3"/>
        <v>3.5</v>
      </c>
      <c r="AA28" s="16">
        <f t="shared" si="3"/>
        <v>0</v>
      </c>
      <c r="AB28" s="16">
        <f t="shared" si="3"/>
        <v>3.4</v>
      </c>
      <c r="AC28" s="16">
        <f t="shared" si="3"/>
        <v>0</v>
      </c>
      <c r="AD28" s="16">
        <f t="shared" si="3"/>
        <v>4</v>
      </c>
      <c r="AE28" s="16">
        <f t="shared" si="3"/>
        <v>0</v>
      </c>
      <c r="AF28" s="16">
        <f t="shared" si="3"/>
        <v>3.7</v>
      </c>
      <c r="AG28" s="16">
        <f t="shared" si="3"/>
        <v>0</v>
      </c>
      <c r="AH28" s="16">
        <f t="shared" si="3"/>
        <v>3.95</v>
      </c>
    </row>
    <row r="29" spans="1:34">
      <c r="A29" s="18" t="s">
        <v>141</v>
      </c>
      <c r="D29" s="26">
        <v>0.46192</v>
      </c>
      <c r="F29" s="16">
        <v>0.47423999999999999</v>
      </c>
      <c r="H29" s="16">
        <v>0.62351999999999996</v>
      </c>
      <c r="J29" s="16">
        <v>0.45967999999999998</v>
      </c>
      <c r="L29" s="16">
        <v>0.58111999999999997</v>
      </c>
      <c r="N29" s="16">
        <v>0.62</v>
      </c>
      <c r="P29" s="16">
        <v>0.57584000000000002</v>
      </c>
      <c r="R29" s="16">
        <v>0.33279999999999998</v>
      </c>
      <c r="T29" s="16">
        <v>0.53327999999999998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</row>
    <row r="30" spans="1:34">
      <c r="A30" s="18" t="s">
        <v>142</v>
      </c>
      <c r="D30" s="16">
        <v>0.18</v>
      </c>
      <c r="H30" s="16">
        <v>0.2</v>
      </c>
      <c r="J30" s="16">
        <v>0.2</v>
      </c>
      <c r="L30" s="16">
        <v>0.2</v>
      </c>
      <c r="N30" s="16">
        <v>0.2</v>
      </c>
      <c r="P30" s="16">
        <v>0.2</v>
      </c>
      <c r="R30" s="16">
        <v>0</v>
      </c>
      <c r="T30" s="16">
        <v>0.188</v>
      </c>
      <c r="V30" s="16">
        <v>0.192</v>
      </c>
      <c r="X30" s="16">
        <v>0.2</v>
      </c>
      <c r="Z30" s="16">
        <v>0</v>
      </c>
      <c r="AB30" s="16">
        <v>0</v>
      </c>
      <c r="AD30" s="16">
        <v>0</v>
      </c>
      <c r="AF30" s="16">
        <v>0</v>
      </c>
      <c r="AH30" s="16">
        <v>0</v>
      </c>
    </row>
    <row r="31" spans="1:34">
      <c r="A31" s="18" t="s">
        <v>145</v>
      </c>
      <c r="D31" s="16">
        <f>SUM(D28:D30)</f>
        <v>4.6419199999999998</v>
      </c>
      <c r="E31" s="16">
        <f t="shared" ref="E31:AH31" si="4">SUM(E28:E30)</f>
        <v>0</v>
      </c>
      <c r="F31" s="16">
        <f t="shared" si="4"/>
        <v>4.1742400000000002</v>
      </c>
      <c r="G31" s="16">
        <f t="shared" si="4"/>
        <v>0</v>
      </c>
      <c r="H31" s="16">
        <f t="shared" si="4"/>
        <v>4.8235200000000003</v>
      </c>
      <c r="I31" s="16">
        <f t="shared" si="4"/>
        <v>0</v>
      </c>
      <c r="J31" s="16">
        <f t="shared" si="4"/>
        <v>4.4596799999999996</v>
      </c>
      <c r="K31" s="16">
        <f t="shared" si="4"/>
        <v>0</v>
      </c>
      <c r="L31" s="16">
        <f t="shared" si="4"/>
        <v>3.7311200000000002</v>
      </c>
      <c r="M31" s="16">
        <f t="shared" si="4"/>
        <v>0</v>
      </c>
      <c r="N31" s="16">
        <f t="shared" si="4"/>
        <v>3.9950000000000006</v>
      </c>
      <c r="O31" s="16">
        <f t="shared" si="4"/>
        <v>0</v>
      </c>
      <c r="P31" s="16">
        <f t="shared" si="4"/>
        <v>4.17584</v>
      </c>
      <c r="Q31" s="16">
        <f t="shared" si="4"/>
        <v>0</v>
      </c>
      <c r="R31" s="16">
        <f t="shared" si="4"/>
        <v>4.1327999999999996</v>
      </c>
      <c r="S31" s="16">
        <f t="shared" si="4"/>
        <v>0</v>
      </c>
      <c r="T31" s="16">
        <f t="shared" si="4"/>
        <v>4.0462799999999994</v>
      </c>
      <c r="U31" s="16">
        <f t="shared" si="4"/>
        <v>0</v>
      </c>
      <c r="V31" s="16">
        <f t="shared" si="4"/>
        <v>3.2920000000000003</v>
      </c>
      <c r="W31" s="16">
        <f t="shared" si="4"/>
        <v>0</v>
      </c>
      <c r="X31" s="16">
        <f t="shared" si="4"/>
        <v>3.9750000000000005</v>
      </c>
      <c r="Y31" s="16">
        <f t="shared" si="4"/>
        <v>0</v>
      </c>
      <c r="Z31" s="16">
        <f t="shared" si="4"/>
        <v>3.5</v>
      </c>
      <c r="AA31" s="16">
        <f t="shared" si="4"/>
        <v>0</v>
      </c>
      <c r="AB31" s="16">
        <f t="shared" si="4"/>
        <v>3.4</v>
      </c>
      <c r="AC31" s="16">
        <f t="shared" si="4"/>
        <v>0</v>
      </c>
      <c r="AD31" s="16">
        <f t="shared" si="4"/>
        <v>4</v>
      </c>
      <c r="AE31" s="16">
        <f t="shared" si="4"/>
        <v>0</v>
      </c>
      <c r="AF31" s="16">
        <f t="shared" si="4"/>
        <v>3.7</v>
      </c>
      <c r="AG31" s="16">
        <f t="shared" si="4"/>
        <v>0</v>
      </c>
      <c r="AH31" s="16">
        <f t="shared" si="4"/>
        <v>3.95</v>
      </c>
    </row>
  </sheetData>
  <mergeCells count="17">
    <mergeCell ref="A2:A3"/>
    <mergeCell ref="C2:D2"/>
    <mergeCell ref="E2:F2"/>
    <mergeCell ref="AG2:AH2"/>
    <mergeCell ref="AE2:AF2"/>
    <mergeCell ref="AC2:AD2"/>
    <mergeCell ref="AA2:AB2"/>
    <mergeCell ref="Y2:Z2"/>
    <mergeCell ref="W2:X2"/>
    <mergeCell ref="I2:J2"/>
    <mergeCell ref="G2:H2"/>
    <mergeCell ref="U2:V2"/>
    <mergeCell ref="S2:T2"/>
    <mergeCell ref="Q2:R2"/>
    <mergeCell ref="O2:P2"/>
    <mergeCell ref="M2:N2"/>
    <mergeCell ref="K2:L2"/>
  </mergeCells>
  <printOptions horizontalCentered="1"/>
  <pageMargins left="0.39370078740157483" right="0.39370078740157483" top="0.39370078740157483" bottom="0.19685039370078741" header="0.31496062992125984" footer="0.31496062992125984"/>
  <pageSetup paperSize="9" scale="90" orientation="landscape" verticalDpi="0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G1" workbookViewId="0">
      <pane ySplit="2070" activePane="bottomLeft"/>
      <selection activeCell="B3" sqref="B3"/>
      <selection pane="bottomLeft" activeCell="G4" sqref="A4:XFD4"/>
    </sheetView>
  </sheetViews>
  <sheetFormatPr defaultRowHeight="21"/>
  <cols>
    <col min="1" max="1" width="46.25" style="10" customWidth="1"/>
    <col min="2" max="17" width="10.625" style="1" customWidth="1"/>
    <col min="18" max="16384" width="9" style="1"/>
  </cols>
  <sheetData>
    <row r="1" spans="1:17">
      <c r="A1" s="6" t="s">
        <v>157</v>
      </c>
    </row>
    <row r="2" spans="1:17">
      <c r="A2" s="6" t="s">
        <v>0</v>
      </c>
    </row>
    <row r="3" spans="1:17" ht="21" customHeight="1">
      <c r="A3" s="66" t="s">
        <v>1</v>
      </c>
      <c r="B3" s="20" t="s">
        <v>32</v>
      </c>
      <c r="C3" s="20" t="s">
        <v>50</v>
      </c>
      <c r="D3" s="20" t="s">
        <v>51</v>
      </c>
      <c r="E3" s="20" t="s">
        <v>52</v>
      </c>
      <c r="F3" s="20" t="s">
        <v>53</v>
      </c>
      <c r="G3" s="20" t="s">
        <v>54</v>
      </c>
      <c r="H3" s="20" t="s">
        <v>55</v>
      </c>
      <c r="I3" s="20" t="s">
        <v>56</v>
      </c>
      <c r="J3" s="20" t="s">
        <v>57</v>
      </c>
      <c r="K3" s="1" t="s">
        <v>58</v>
      </c>
      <c r="L3" s="1" t="s">
        <v>59</v>
      </c>
      <c r="M3" s="1" t="s">
        <v>63</v>
      </c>
      <c r="N3" s="1" t="s">
        <v>64</v>
      </c>
      <c r="O3" s="1" t="s">
        <v>66</v>
      </c>
      <c r="P3" s="1" t="s">
        <v>68</v>
      </c>
      <c r="Q3" s="1" t="s">
        <v>72</v>
      </c>
    </row>
    <row r="4" spans="1:17" ht="49.5" customHeight="1">
      <c r="A4" s="66"/>
      <c r="B4" s="4" t="s">
        <v>49</v>
      </c>
      <c r="C4" s="5" t="s">
        <v>49</v>
      </c>
      <c r="D4" s="4" t="s">
        <v>49</v>
      </c>
      <c r="E4" s="4" t="s">
        <v>49</v>
      </c>
      <c r="F4" s="5" t="s">
        <v>49</v>
      </c>
      <c r="G4" s="4" t="s">
        <v>49</v>
      </c>
      <c r="H4" s="5" t="s">
        <v>49</v>
      </c>
      <c r="I4" s="5" t="s">
        <v>49</v>
      </c>
      <c r="J4" s="5" t="s">
        <v>49</v>
      </c>
      <c r="K4" s="67" t="s">
        <v>60</v>
      </c>
      <c r="L4" s="67" t="s">
        <v>61</v>
      </c>
      <c r="M4" s="67" t="s">
        <v>62</v>
      </c>
      <c r="N4" s="67" t="s">
        <v>65</v>
      </c>
      <c r="O4" s="67" t="s">
        <v>67</v>
      </c>
      <c r="P4" s="67" t="s">
        <v>69</v>
      </c>
      <c r="Q4" s="67" t="s">
        <v>73</v>
      </c>
    </row>
    <row r="5" spans="1:17">
      <c r="A5" s="12" t="s">
        <v>2</v>
      </c>
      <c r="B5" s="2">
        <v>68</v>
      </c>
      <c r="C5" s="3">
        <v>68.391111111111115</v>
      </c>
      <c r="D5" s="2">
        <v>80.071684587813621</v>
      </c>
      <c r="E5" s="2">
        <v>71.396011396011403</v>
      </c>
      <c r="F5" s="3">
        <v>76.837606837606842</v>
      </c>
      <c r="G5" s="2">
        <v>74.333333333333329</v>
      </c>
      <c r="H5" s="3">
        <v>76.057347670250891</v>
      </c>
      <c r="I5" s="3">
        <v>73.492063492063494</v>
      </c>
      <c r="J5" s="3">
        <v>73.333333333333329</v>
      </c>
      <c r="K5" s="67"/>
      <c r="L5" s="67"/>
      <c r="M5" s="67"/>
      <c r="N5" s="67"/>
      <c r="O5" s="67"/>
      <c r="P5" s="67"/>
      <c r="Q5" s="67"/>
    </row>
    <row r="6" spans="1:17">
      <c r="A6" s="13" t="s">
        <v>3</v>
      </c>
      <c r="B6" s="2">
        <v>68.8</v>
      </c>
      <c r="C6" s="3">
        <v>69.226666666666674</v>
      </c>
      <c r="D6" s="2">
        <v>79.354838709677423</v>
      </c>
      <c r="E6" s="2">
        <v>74.188034188034194</v>
      </c>
      <c r="F6" s="3">
        <v>79.230769230769226</v>
      </c>
      <c r="G6" s="2">
        <v>77.333333333333329</v>
      </c>
      <c r="H6" s="3">
        <v>77.849462365591393</v>
      </c>
      <c r="I6" s="3">
        <v>73.650793650793645</v>
      </c>
      <c r="J6" s="3">
        <v>73.611111111111114</v>
      </c>
      <c r="K6" s="67"/>
      <c r="L6" s="67"/>
      <c r="M6" s="67"/>
      <c r="N6" s="67"/>
      <c r="O6" s="67"/>
      <c r="P6" s="67"/>
      <c r="Q6" s="67"/>
    </row>
    <row r="7" spans="1:17" ht="42">
      <c r="A7" s="13" t="s">
        <v>33</v>
      </c>
      <c r="B7" s="2">
        <v>72.8</v>
      </c>
      <c r="C7" s="3">
        <v>70.400000000000006</v>
      </c>
      <c r="D7" s="2">
        <v>78.064516129032256</v>
      </c>
      <c r="E7" s="2">
        <v>74.358974358974365</v>
      </c>
      <c r="F7" s="3">
        <v>83.07692307692308</v>
      </c>
      <c r="G7" s="2">
        <v>77.333333333333329</v>
      </c>
      <c r="H7" s="3">
        <v>81.935483870967744</v>
      </c>
      <c r="I7" s="3">
        <v>73.80952380952381</v>
      </c>
      <c r="J7" s="3">
        <v>76.25</v>
      </c>
      <c r="K7" s="67"/>
      <c r="L7" s="67"/>
      <c r="M7" s="67"/>
      <c r="N7" s="67"/>
      <c r="O7" s="67"/>
      <c r="P7" s="67"/>
      <c r="Q7" s="67"/>
    </row>
    <row r="8" spans="1:17" ht="42">
      <c r="A8" s="13" t="s">
        <v>34</v>
      </c>
      <c r="B8" s="2">
        <v>70.8</v>
      </c>
      <c r="C8" s="3">
        <v>70.08</v>
      </c>
      <c r="D8" s="2">
        <v>78.709677419354833</v>
      </c>
      <c r="E8" s="2">
        <v>74.358974358974365</v>
      </c>
      <c r="F8" s="3">
        <v>78.461538461538467</v>
      </c>
      <c r="G8" s="2">
        <v>77.333333333333329</v>
      </c>
      <c r="H8" s="3">
        <v>78.064516129032256</v>
      </c>
      <c r="I8" s="3">
        <v>73.333333333333329</v>
      </c>
      <c r="J8" s="3">
        <v>71.25</v>
      </c>
      <c r="K8" s="3"/>
      <c r="L8" s="3"/>
      <c r="M8" s="3"/>
      <c r="N8" s="3"/>
      <c r="O8" s="3"/>
      <c r="P8" s="3"/>
      <c r="Q8" s="3"/>
    </row>
    <row r="9" spans="1:17">
      <c r="A9" s="13" t="s">
        <v>4</v>
      </c>
      <c r="B9" s="2">
        <v>62.8</v>
      </c>
      <c r="C9" s="3">
        <v>67.2</v>
      </c>
      <c r="D9" s="2">
        <v>81.290322580645167</v>
      </c>
      <c r="E9" s="2">
        <v>73.84615384615384</v>
      </c>
      <c r="F9" s="3">
        <v>76.15384615384616</v>
      </c>
      <c r="G9" s="2">
        <v>77.333333333333329</v>
      </c>
      <c r="H9" s="3">
        <v>73.548387096774192</v>
      </c>
      <c r="I9" s="3">
        <v>73.80952380952381</v>
      </c>
      <c r="J9" s="3">
        <v>73.333333333333329</v>
      </c>
      <c r="K9" s="3"/>
      <c r="L9" s="3"/>
      <c r="M9" s="3"/>
      <c r="N9" s="3"/>
      <c r="O9" s="3"/>
      <c r="P9" s="3"/>
      <c r="Q9" s="3"/>
    </row>
    <row r="10" spans="1:17">
      <c r="A10" s="13" t="s">
        <v>35</v>
      </c>
      <c r="B10" s="2">
        <v>66.7</v>
      </c>
      <c r="C10" s="3">
        <v>68.400000000000006</v>
      </c>
      <c r="D10" s="2">
        <v>81.129032258064512</v>
      </c>
      <c r="E10" s="2">
        <v>69.615384615384613</v>
      </c>
      <c r="F10" s="3">
        <v>74.615384615384613</v>
      </c>
      <c r="G10" s="2">
        <v>77.333333333333329</v>
      </c>
      <c r="H10" s="3">
        <v>76.129032258064512</v>
      </c>
      <c r="I10" s="3">
        <v>75.11904761904762</v>
      </c>
      <c r="J10" s="3">
        <v>71.979166666666671</v>
      </c>
      <c r="K10" s="3"/>
      <c r="L10" s="3"/>
      <c r="M10" s="3"/>
      <c r="N10" s="3"/>
      <c r="O10" s="3"/>
      <c r="P10" s="3"/>
      <c r="Q10" s="3"/>
    </row>
    <row r="11" spans="1:17" ht="42">
      <c r="A11" s="13" t="s">
        <v>5</v>
      </c>
      <c r="B11" s="2">
        <v>67.599999999999994</v>
      </c>
      <c r="C11" s="3">
        <v>68.959999999999994</v>
      </c>
      <c r="D11" s="2">
        <v>80</v>
      </c>
      <c r="E11" s="2">
        <v>75.384615384615387</v>
      </c>
      <c r="F11" s="3">
        <v>78.461538461538467</v>
      </c>
      <c r="G11" s="2">
        <v>77.333333333333329</v>
      </c>
      <c r="H11" s="3">
        <v>81.290322580645167</v>
      </c>
      <c r="I11" s="3">
        <v>77.142857142857139</v>
      </c>
      <c r="J11" s="3">
        <v>74.583333333333329</v>
      </c>
      <c r="K11" s="3"/>
      <c r="L11" s="3"/>
      <c r="M11" s="3"/>
      <c r="N11" s="3"/>
      <c r="O11" s="3"/>
      <c r="P11" s="3"/>
      <c r="Q11" s="3"/>
    </row>
    <row r="12" spans="1:17">
      <c r="A12" s="13" t="s">
        <v>6</v>
      </c>
      <c r="B12" s="2">
        <v>69.2</v>
      </c>
      <c r="C12" s="3">
        <v>69.92</v>
      </c>
      <c r="D12" s="2">
        <v>81.935483870967744</v>
      </c>
      <c r="E12" s="2">
        <v>68.717948717948715</v>
      </c>
      <c r="F12" s="3">
        <v>72.307692307692307</v>
      </c>
      <c r="G12" s="2">
        <v>77.333333333333329</v>
      </c>
      <c r="H12" s="3">
        <v>73.548387096774192</v>
      </c>
      <c r="I12" s="3">
        <v>72.38095238095238</v>
      </c>
      <c r="J12" s="3">
        <v>73.333333333333329</v>
      </c>
      <c r="K12" s="3"/>
      <c r="L12" s="3"/>
      <c r="M12" s="3"/>
      <c r="N12" s="3"/>
      <c r="O12" s="3"/>
      <c r="P12" s="3"/>
      <c r="Q12" s="3"/>
    </row>
    <row r="13" spans="1:17" ht="42">
      <c r="A13" s="13" t="s">
        <v>7</v>
      </c>
      <c r="B13" s="2">
        <v>64.8</v>
      </c>
      <c r="C13" s="3">
        <v>67.52</v>
      </c>
      <c r="D13" s="2">
        <v>81.290322580645167</v>
      </c>
      <c r="E13" s="2">
        <v>65.641025641025635</v>
      </c>
      <c r="F13" s="3">
        <v>73.84615384615384</v>
      </c>
      <c r="G13" s="2">
        <v>77.333333333333329</v>
      </c>
      <c r="H13" s="3">
        <v>71.612903225806448</v>
      </c>
      <c r="I13" s="3">
        <v>72.857142857142861</v>
      </c>
      <c r="J13" s="3">
        <v>69.166666666666671</v>
      </c>
      <c r="K13" s="3"/>
      <c r="L13" s="3"/>
      <c r="M13" s="3"/>
      <c r="N13" s="3"/>
      <c r="O13" s="3"/>
      <c r="P13" s="3"/>
      <c r="Q13" s="3"/>
    </row>
    <row r="14" spans="1:17" ht="42">
      <c r="A14" s="13" t="s">
        <v>8</v>
      </c>
      <c r="B14" s="2">
        <v>65.2</v>
      </c>
      <c r="C14" s="3">
        <v>67.2</v>
      </c>
      <c r="D14" s="2">
        <v>81.290322580645167</v>
      </c>
      <c r="E14" s="2">
        <v>68.717948717948715</v>
      </c>
      <c r="F14" s="3">
        <v>73.84615384615384</v>
      </c>
      <c r="G14" s="2">
        <v>80</v>
      </c>
      <c r="H14" s="3">
        <v>78.064516129032256</v>
      </c>
      <c r="I14" s="3">
        <v>78.095238095238102</v>
      </c>
      <c r="J14" s="3">
        <v>70.833333333333329</v>
      </c>
      <c r="K14" s="3"/>
      <c r="L14" s="3"/>
      <c r="M14" s="3"/>
      <c r="N14" s="3"/>
      <c r="O14" s="3"/>
      <c r="P14" s="3"/>
      <c r="Q14" s="3"/>
    </row>
    <row r="15" spans="1:17">
      <c r="A15" s="13" t="s">
        <v>36</v>
      </c>
      <c r="B15" s="2">
        <v>69.400000000000006</v>
      </c>
      <c r="C15" s="3">
        <v>67.12</v>
      </c>
      <c r="D15" s="2">
        <v>79.032258064516128</v>
      </c>
      <c r="E15" s="2">
        <v>70.769230769230774</v>
      </c>
      <c r="F15" s="3">
        <v>77.692307692307693</v>
      </c>
      <c r="G15" s="2">
        <v>65.333333333333329</v>
      </c>
      <c r="H15" s="3">
        <v>73.225806451612897</v>
      </c>
      <c r="I15" s="3">
        <v>70</v>
      </c>
      <c r="J15" s="3">
        <v>75.625</v>
      </c>
      <c r="K15" s="3"/>
      <c r="L15" s="3"/>
      <c r="M15" s="3"/>
      <c r="N15" s="3"/>
      <c r="O15" s="3"/>
      <c r="P15" s="3"/>
      <c r="Q15" s="3"/>
    </row>
    <row r="16" spans="1:17" ht="42">
      <c r="A16" s="13" t="s">
        <v>9</v>
      </c>
      <c r="B16" s="2">
        <v>69.2</v>
      </c>
      <c r="C16" s="3">
        <v>67.84</v>
      </c>
      <c r="D16" s="2">
        <v>78.709677419354833</v>
      </c>
      <c r="E16" s="2">
        <v>75.897435897435898</v>
      </c>
      <c r="F16" s="3">
        <v>79.230769230769226</v>
      </c>
      <c r="G16" s="2">
        <v>61.333333333333336</v>
      </c>
      <c r="H16" s="3">
        <v>77.41935483870968</v>
      </c>
      <c r="I16" s="3">
        <v>70</v>
      </c>
      <c r="J16" s="3">
        <v>79.166666666666671</v>
      </c>
      <c r="K16" s="3"/>
      <c r="L16" s="3"/>
      <c r="M16" s="3"/>
      <c r="N16" s="3"/>
      <c r="O16" s="3"/>
      <c r="P16" s="3"/>
      <c r="Q16" s="3"/>
    </row>
    <row r="17" spans="1:17" ht="42">
      <c r="A17" s="13" t="s">
        <v>10</v>
      </c>
      <c r="B17" s="2">
        <v>69.599999999999994</v>
      </c>
      <c r="C17" s="3">
        <v>66.400000000000006</v>
      </c>
      <c r="D17" s="2">
        <v>79.354838709677423</v>
      </c>
      <c r="E17" s="2">
        <v>65.641025641025635</v>
      </c>
      <c r="F17" s="3">
        <v>76.15384615384616</v>
      </c>
      <c r="G17" s="2">
        <v>69.333333333333329</v>
      </c>
      <c r="H17" s="3">
        <v>69.032258064516128</v>
      </c>
      <c r="I17" s="3">
        <v>70</v>
      </c>
      <c r="J17" s="3">
        <v>72.083333333333329</v>
      </c>
      <c r="K17" s="3"/>
      <c r="L17" s="3"/>
      <c r="M17" s="3"/>
      <c r="N17" s="3"/>
      <c r="O17" s="3"/>
      <c r="P17" s="3"/>
      <c r="Q17" s="3"/>
    </row>
    <row r="18" spans="1:17">
      <c r="A18" s="12" t="s">
        <v>11</v>
      </c>
      <c r="B18" s="2">
        <v>69.38</v>
      </c>
      <c r="C18" s="3">
        <v>70.311999999999998</v>
      </c>
      <c r="D18" s="2">
        <v>78.096774193548384</v>
      </c>
      <c r="E18" s="2">
        <v>68.333333333333329</v>
      </c>
      <c r="F18" s="3">
        <v>77.615384615384613</v>
      </c>
      <c r="G18" s="2">
        <v>81</v>
      </c>
      <c r="H18" s="3">
        <v>76.161290322580641</v>
      </c>
      <c r="I18" s="3">
        <v>71.38095238095238</v>
      </c>
      <c r="J18" s="3">
        <v>71.354166666666671</v>
      </c>
      <c r="K18" s="3"/>
      <c r="L18" s="3"/>
      <c r="M18" s="3"/>
      <c r="N18" s="3"/>
      <c r="O18" s="3"/>
      <c r="P18" s="3"/>
      <c r="Q18" s="3"/>
    </row>
    <row r="19" spans="1:17">
      <c r="A19" s="13" t="s">
        <v>37</v>
      </c>
      <c r="B19" s="2">
        <v>65.8</v>
      </c>
      <c r="C19" s="3">
        <v>66</v>
      </c>
      <c r="D19" s="2">
        <v>80.322580645161295</v>
      </c>
      <c r="E19" s="2">
        <v>70.256410256410263</v>
      </c>
      <c r="F19" s="3">
        <v>77.307692307692307</v>
      </c>
      <c r="G19" s="2">
        <v>80</v>
      </c>
      <c r="H19" s="3">
        <v>74.838709677419359</v>
      </c>
      <c r="I19" s="3">
        <v>69.761904761904759</v>
      </c>
      <c r="J19" s="3">
        <v>74.791666666666671</v>
      </c>
      <c r="K19" s="3"/>
      <c r="L19" s="3"/>
      <c r="M19" s="3"/>
      <c r="N19" s="3"/>
      <c r="O19" s="3"/>
      <c r="P19" s="3"/>
      <c r="Q19" s="3"/>
    </row>
    <row r="20" spans="1:17">
      <c r="A20" s="13" t="s">
        <v>12</v>
      </c>
      <c r="B20" s="2">
        <v>68</v>
      </c>
      <c r="C20" s="3">
        <v>66.56</v>
      </c>
      <c r="D20" s="2">
        <v>81.290322580645167</v>
      </c>
      <c r="E20" s="2">
        <v>71.282051282051285</v>
      </c>
      <c r="F20" s="3">
        <v>76.92307692307692</v>
      </c>
      <c r="G20" s="2">
        <v>80</v>
      </c>
      <c r="H20" s="3">
        <v>75.483870967741936</v>
      </c>
      <c r="I20" s="3">
        <v>71.428571428571431</v>
      </c>
      <c r="J20" s="3">
        <v>74.166666666666671</v>
      </c>
      <c r="K20" s="3"/>
      <c r="L20" s="3"/>
      <c r="M20" s="3"/>
      <c r="N20" s="3"/>
      <c r="O20" s="3"/>
      <c r="P20" s="3"/>
      <c r="Q20" s="3"/>
    </row>
    <row r="21" spans="1:17" ht="42">
      <c r="A21" s="13" t="s">
        <v>13</v>
      </c>
      <c r="B21" s="2">
        <v>63.6</v>
      </c>
      <c r="C21" s="3">
        <v>65.44</v>
      </c>
      <c r="D21" s="2">
        <v>79.354838709677423</v>
      </c>
      <c r="E21" s="2">
        <v>69.230769230769226</v>
      </c>
      <c r="F21" s="3">
        <v>77.692307692307693</v>
      </c>
      <c r="G21" s="2">
        <v>80</v>
      </c>
      <c r="H21" s="3">
        <v>74.193548387096769</v>
      </c>
      <c r="I21" s="3">
        <v>68.095238095238102</v>
      </c>
      <c r="J21" s="3">
        <v>75.416666666666671</v>
      </c>
      <c r="K21" s="3"/>
      <c r="L21" s="3"/>
      <c r="M21" s="3"/>
      <c r="N21" s="3"/>
      <c r="O21" s="3"/>
      <c r="P21" s="3"/>
      <c r="Q21" s="3"/>
    </row>
    <row r="22" spans="1:17">
      <c r="A22" s="13" t="s">
        <v>38</v>
      </c>
      <c r="B22" s="2">
        <v>70</v>
      </c>
      <c r="C22" s="3">
        <v>74.400000000000006</v>
      </c>
      <c r="D22" s="2">
        <v>78.494623655913983</v>
      </c>
      <c r="E22" s="2">
        <v>70.256410256410263</v>
      </c>
      <c r="F22" s="3">
        <v>84.615384615384613</v>
      </c>
      <c r="G22" s="2">
        <v>74.666666666666671</v>
      </c>
      <c r="H22" s="3">
        <v>75.268817204301072</v>
      </c>
      <c r="I22" s="3">
        <v>62.063492063492063</v>
      </c>
      <c r="J22" s="3">
        <v>70</v>
      </c>
      <c r="K22" s="3"/>
      <c r="L22" s="3"/>
      <c r="M22" s="3"/>
      <c r="N22" s="3"/>
      <c r="O22" s="3"/>
      <c r="P22" s="3"/>
      <c r="Q22" s="3"/>
    </row>
    <row r="23" spans="1:17">
      <c r="A23" s="13" t="s">
        <v>39</v>
      </c>
      <c r="B23" s="2">
        <v>74.8</v>
      </c>
      <c r="C23" s="3">
        <v>76.319999999999993</v>
      </c>
      <c r="D23" s="2">
        <v>79.354838709677423</v>
      </c>
      <c r="E23" s="2">
        <v>71.794871794871796</v>
      </c>
      <c r="F23" s="3">
        <v>87.692307692307693</v>
      </c>
      <c r="G23" s="2">
        <v>74.666666666666671</v>
      </c>
      <c r="H23" s="3">
        <v>80.645161290322577</v>
      </c>
      <c r="I23" s="3">
        <v>60.476190476190474</v>
      </c>
      <c r="J23" s="3">
        <v>72.916666666666671</v>
      </c>
      <c r="K23" s="3"/>
      <c r="L23" s="3"/>
      <c r="M23" s="3"/>
      <c r="N23" s="3"/>
      <c r="O23" s="3"/>
      <c r="P23" s="3"/>
      <c r="Q23" s="3"/>
    </row>
    <row r="24" spans="1:17">
      <c r="A24" s="13" t="s">
        <v>14</v>
      </c>
      <c r="B24" s="2">
        <v>70.400000000000006</v>
      </c>
      <c r="C24" s="3">
        <v>76.16</v>
      </c>
      <c r="D24" s="2">
        <v>78.064516129032256</v>
      </c>
      <c r="E24" s="2">
        <v>70.769230769230774</v>
      </c>
      <c r="F24" s="3">
        <v>83.84615384615384</v>
      </c>
      <c r="G24" s="2">
        <v>74.666666666666671</v>
      </c>
      <c r="H24" s="3">
        <v>72.903225806451616</v>
      </c>
      <c r="I24" s="3">
        <v>62.38095238095238</v>
      </c>
      <c r="J24" s="3">
        <v>67.916666666666671</v>
      </c>
      <c r="K24" s="3"/>
      <c r="L24" s="3"/>
      <c r="M24" s="3"/>
      <c r="N24" s="3"/>
      <c r="O24" s="3"/>
      <c r="P24" s="3"/>
      <c r="Q24" s="3"/>
    </row>
    <row r="25" spans="1:17" ht="42">
      <c r="A25" s="13" t="s">
        <v>15</v>
      </c>
      <c r="B25" s="2">
        <v>64.8</v>
      </c>
      <c r="C25" s="3">
        <v>70.72</v>
      </c>
      <c r="D25" s="2">
        <v>78.064516129032256</v>
      </c>
      <c r="E25" s="2">
        <v>68.205128205128204</v>
      </c>
      <c r="F25" s="3">
        <v>82.307692307692307</v>
      </c>
      <c r="G25" s="2">
        <v>74.666666666666671</v>
      </c>
      <c r="H25" s="3">
        <v>72.258064516129039</v>
      </c>
      <c r="I25" s="3">
        <v>63.333333333333336</v>
      </c>
      <c r="J25" s="3">
        <v>69.166666666666671</v>
      </c>
      <c r="K25" s="3"/>
      <c r="L25" s="3"/>
      <c r="M25" s="3"/>
      <c r="N25" s="3"/>
      <c r="O25" s="3"/>
      <c r="P25" s="3"/>
      <c r="Q25" s="3"/>
    </row>
    <row r="26" spans="1:17">
      <c r="A26" s="13" t="s">
        <v>40</v>
      </c>
      <c r="B26" s="2">
        <v>67.599999999999994</v>
      </c>
      <c r="C26" s="3">
        <v>68.74666666666667</v>
      </c>
      <c r="D26" s="2">
        <v>78.27956989247312</v>
      </c>
      <c r="E26" s="2">
        <v>68.547008547008545</v>
      </c>
      <c r="F26" s="3">
        <v>74.615384615384613</v>
      </c>
      <c r="G26" s="2">
        <v>89.333333333333329</v>
      </c>
      <c r="H26" s="3">
        <v>75.6989247311828</v>
      </c>
      <c r="I26" s="3">
        <v>83.492063492063494</v>
      </c>
      <c r="J26" s="3">
        <v>71.666666666666671</v>
      </c>
      <c r="K26" s="3"/>
      <c r="L26" s="3"/>
      <c r="M26" s="3"/>
      <c r="N26" s="3"/>
      <c r="O26" s="3"/>
      <c r="P26" s="3"/>
      <c r="Q26" s="3"/>
    </row>
    <row r="27" spans="1:17">
      <c r="A27" s="13" t="s">
        <v>16</v>
      </c>
      <c r="B27" s="2">
        <v>66.400000000000006</v>
      </c>
      <c r="C27" s="3">
        <v>67.84</v>
      </c>
      <c r="D27" s="2">
        <v>78.064516129032256</v>
      </c>
      <c r="E27" s="2">
        <v>69.743589743589737</v>
      </c>
      <c r="F27" s="3">
        <v>76.15384615384616</v>
      </c>
      <c r="G27" s="2">
        <v>89.333333333333329</v>
      </c>
      <c r="H27" s="3">
        <v>78.709677419354833</v>
      </c>
      <c r="I27" s="3">
        <v>81.904761904761898</v>
      </c>
      <c r="J27" s="3">
        <v>72.916666666666671</v>
      </c>
      <c r="K27" s="3"/>
      <c r="L27" s="3"/>
      <c r="M27" s="3"/>
      <c r="N27" s="3"/>
      <c r="O27" s="3"/>
      <c r="P27" s="3"/>
      <c r="Q27" s="3"/>
    </row>
    <row r="28" spans="1:17" ht="42">
      <c r="A28" s="13" t="s">
        <v>17</v>
      </c>
      <c r="B28" s="2">
        <v>68</v>
      </c>
      <c r="C28" s="3">
        <v>69.599999999999994</v>
      </c>
      <c r="D28" s="2">
        <v>78.064516129032256</v>
      </c>
      <c r="E28" s="2">
        <v>67.179487179487182</v>
      </c>
      <c r="F28" s="3">
        <v>72.307692307692307</v>
      </c>
      <c r="G28" s="2">
        <v>89.333333333333329</v>
      </c>
      <c r="H28" s="3">
        <v>70.322580645161295</v>
      </c>
      <c r="I28" s="3">
        <v>83.80952380952381</v>
      </c>
      <c r="J28" s="3">
        <v>70.833333333333329</v>
      </c>
      <c r="K28" s="3"/>
      <c r="L28" s="3"/>
      <c r="M28" s="3"/>
      <c r="N28" s="3"/>
      <c r="O28" s="3"/>
      <c r="P28" s="3"/>
      <c r="Q28" s="3"/>
    </row>
    <row r="29" spans="1:17" ht="42">
      <c r="A29" s="13" t="s">
        <v>18</v>
      </c>
      <c r="B29" s="2">
        <v>68.400000000000006</v>
      </c>
      <c r="C29" s="3">
        <v>68.8</v>
      </c>
      <c r="D29" s="2">
        <v>78.709677419354833</v>
      </c>
      <c r="E29" s="2">
        <v>68.717948717948715</v>
      </c>
      <c r="F29" s="3">
        <v>75.384615384615387</v>
      </c>
      <c r="G29" s="2">
        <v>89.333333333333329</v>
      </c>
      <c r="H29" s="3">
        <v>78.064516129032256</v>
      </c>
      <c r="I29" s="3">
        <v>84.761904761904759</v>
      </c>
      <c r="J29" s="3">
        <v>71.25</v>
      </c>
      <c r="K29" s="3"/>
      <c r="L29" s="3"/>
      <c r="M29" s="3"/>
      <c r="N29" s="3"/>
      <c r="O29" s="3"/>
      <c r="P29" s="3"/>
      <c r="Q29" s="3"/>
    </row>
    <row r="30" spans="1:17">
      <c r="A30" s="13" t="s">
        <v>41</v>
      </c>
      <c r="B30" s="2">
        <v>73.2</v>
      </c>
      <c r="C30" s="3">
        <v>68.959999999999994</v>
      </c>
      <c r="D30" s="2">
        <v>79.784946236559136</v>
      </c>
      <c r="E30" s="2">
        <v>70.940170940170944</v>
      </c>
      <c r="F30" s="3">
        <v>73.589743589743591</v>
      </c>
      <c r="G30" s="2">
        <v>80</v>
      </c>
      <c r="H30" s="3">
        <v>75.483870967741936</v>
      </c>
      <c r="I30" s="3">
        <v>83.015873015873012</v>
      </c>
      <c r="J30" s="3">
        <v>72.638888888888886</v>
      </c>
      <c r="K30" s="3"/>
      <c r="L30" s="3"/>
      <c r="M30" s="3"/>
      <c r="N30" s="3"/>
      <c r="O30" s="3"/>
      <c r="P30" s="3"/>
      <c r="Q30" s="3"/>
    </row>
    <row r="31" spans="1:17">
      <c r="A31" s="13" t="s">
        <v>19</v>
      </c>
      <c r="B31" s="2">
        <v>76</v>
      </c>
      <c r="C31" s="3">
        <v>67.84</v>
      </c>
      <c r="D31" s="2">
        <v>80.645161290322577</v>
      </c>
      <c r="E31" s="2">
        <v>73.84615384615384</v>
      </c>
      <c r="F31" s="3">
        <v>78.461538461538467</v>
      </c>
      <c r="G31" s="2">
        <v>80</v>
      </c>
      <c r="H31" s="3">
        <v>77.41935483870968</v>
      </c>
      <c r="I31" s="3">
        <v>82.38095238095238</v>
      </c>
      <c r="J31" s="3">
        <v>72.5</v>
      </c>
      <c r="K31" s="3"/>
      <c r="L31" s="3"/>
      <c r="M31" s="3"/>
      <c r="N31" s="3"/>
      <c r="O31" s="3"/>
      <c r="P31" s="3"/>
      <c r="Q31" s="3"/>
    </row>
    <row r="32" spans="1:17" ht="42">
      <c r="A32" s="13" t="s">
        <v>20</v>
      </c>
      <c r="B32" s="2">
        <v>72.400000000000006</v>
      </c>
      <c r="C32" s="3">
        <v>69.44</v>
      </c>
      <c r="D32" s="2">
        <v>78.709677419354833</v>
      </c>
      <c r="E32" s="2">
        <v>70.769230769230774</v>
      </c>
      <c r="F32" s="3">
        <v>71.538461538461533</v>
      </c>
      <c r="G32" s="2">
        <v>80</v>
      </c>
      <c r="H32" s="3">
        <v>72.258064516129039</v>
      </c>
      <c r="I32" s="3">
        <v>83.80952380952381</v>
      </c>
      <c r="J32" s="3">
        <v>72.083333333333329</v>
      </c>
      <c r="K32" s="3"/>
      <c r="L32" s="3"/>
      <c r="M32" s="3"/>
      <c r="N32" s="3"/>
      <c r="O32" s="3"/>
      <c r="P32" s="3"/>
      <c r="Q32" s="3"/>
    </row>
    <row r="33" spans="1:17" ht="42">
      <c r="A33" s="13" t="s">
        <v>21</v>
      </c>
      <c r="B33" s="2">
        <v>71.2</v>
      </c>
      <c r="C33" s="3">
        <v>69.599999999999994</v>
      </c>
      <c r="D33" s="2">
        <v>80</v>
      </c>
      <c r="E33" s="2">
        <v>68.205128205128204</v>
      </c>
      <c r="F33" s="3">
        <v>70.769230769230774</v>
      </c>
      <c r="G33" s="2">
        <v>80</v>
      </c>
      <c r="H33" s="3">
        <v>76.774193548387103</v>
      </c>
      <c r="I33" s="3">
        <v>82.857142857142861</v>
      </c>
      <c r="J33" s="3">
        <v>73.333333333333329</v>
      </c>
      <c r="K33" s="3"/>
      <c r="L33" s="3"/>
      <c r="M33" s="3"/>
      <c r="N33" s="3"/>
      <c r="O33" s="3"/>
      <c r="P33" s="3"/>
      <c r="Q33" s="3"/>
    </row>
    <row r="34" spans="1:17">
      <c r="A34" s="13" t="s">
        <v>42</v>
      </c>
      <c r="B34" s="2">
        <v>64.400000000000006</v>
      </c>
      <c r="C34" s="3">
        <v>65.013333333333335</v>
      </c>
      <c r="D34" s="2">
        <v>76.344086021505376</v>
      </c>
      <c r="E34" s="2">
        <v>60</v>
      </c>
      <c r="F34" s="3">
        <v>85.384615384615387</v>
      </c>
      <c r="G34" s="2">
        <v>89.333333333333329</v>
      </c>
      <c r="H34" s="3">
        <v>80</v>
      </c>
      <c r="I34" s="3">
        <v>70.158730158730165</v>
      </c>
      <c r="J34" s="3">
        <v>69.444444444444443</v>
      </c>
      <c r="K34" s="3">
        <f>SUM(B34:J34)/9</f>
        <v>73.342060297329112</v>
      </c>
      <c r="L34" s="3"/>
      <c r="M34" s="3"/>
      <c r="N34" s="3"/>
      <c r="O34" s="3"/>
      <c r="P34" s="3"/>
      <c r="Q34" s="3"/>
    </row>
    <row r="35" spans="1:17">
      <c r="A35" s="13" t="s">
        <v>22</v>
      </c>
      <c r="B35" s="2">
        <v>64</v>
      </c>
      <c r="C35" s="3">
        <v>65.760000000000005</v>
      </c>
      <c r="D35" s="2">
        <v>74.193548387096769</v>
      </c>
      <c r="E35" s="2">
        <v>61.53846153846154</v>
      </c>
      <c r="F35" s="3">
        <v>87.692307692307693</v>
      </c>
      <c r="G35" s="2">
        <v>89.333333333333329</v>
      </c>
      <c r="H35" s="3">
        <v>85.161290322580641</v>
      </c>
      <c r="I35" s="3">
        <v>73.333333333333329</v>
      </c>
      <c r="J35" s="3">
        <v>67.916666666666671</v>
      </c>
      <c r="K35" s="3"/>
      <c r="L35" s="3"/>
      <c r="M35" s="3"/>
      <c r="N35" s="3"/>
      <c r="O35" s="3"/>
      <c r="P35" s="3"/>
      <c r="Q35" s="3"/>
    </row>
    <row r="36" spans="1:17" ht="42">
      <c r="A36" s="13" t="s">
        <v>23</v>
      </c>
      <c r="B36" s="2">
        <v>61.6</v>
      </c>
      <c r="C36" s="3">
        <v>64.959999999999994</v>
      </c>
      <c r="D36" s="2">
        <v>76.774193548387103</v>
      </c>
      <c r="E36" s="2">
        <v>59.487179487179489</v>
      </c>
      <c r="F36" s="3">
        <v>84.615384615384613</v>
      </c>
      <c r="G36" s="2">
        <v>89.333333333333329</v>
      </c>
      <c r="H36" s="3">
        <v>76.129032258064512</v>
      </c>
      <c r="I36" s="3">
        <v>69.047619047619051</v>
      </c>
      <c r="J36" s="3">
        <v>69.583333333333329</v>
      </c>
      <c r="K36" s="3"/>
      <c r="L36" s="3"/>
      <c r="M36" s="3"/>
      <c r="N36" s="3"/>
      <c r="O36" s="3"/>
      <c r="P36" s="3"/>
      <c r="Q36" s="3"/>
    </row>
    <row r="37" spans="1:17" ht="42">
      <c r="A37" s="13" t="s">
        <v>24</v>
      </c>
      <c r="B37" s="2">
        <v>67.599999999999994</v>
      </c>
      <c r="C37" s="3">
        <v>64.319999999999993</v>
      </c>
      <c r="D37" s="2">
        <v>78.064516129032256</v>
      </c>
      <c r="E37" s="2">
        <v>58.974358974358971</v>
      </c>
      <c r="F37" s="3">
        <v>83.84615384615384</v>
      </c>
      <c r="G37" s="2">
        <v>89.333333333333329</v>
      </c>
      <c r="H37" s="3">
        <v>78.709677419354833</v>
      </c>
      <c r="I37" s="3">
        <v>68.095238095238102</v>
      </c>
      <c r="J37" s="3">
        <v>70.833333333333329</v>
      </c>
      <c r="K37" s="3"/>
      <c r="L37" s="3"/>
      <c r="M37" s="3"/>
      <c r="N37" s="3"/>
      <c r="O37" s="3"/>
      <c r="P37" s="3"/>
      <c r="Q37" s="3"/>
    </row>
    <row r="38" spans="1:17">
      <c r="A38" s="13" t="s">
        <v>43</v>
      </c>
      <c r="B38" s="2">
        <v>71.33</v>
      </c>
      <c r="C38" s="3">
        <v>69.28</v>
      </c>
      <c r="D38" s="2">
        <v>74.193548387096769</v>
      </c>
      <c r="E38" s="2">
        <v>66.495726495726501</v>
      </c>
      <c r="F38" s="3">
        <v>71.282051282051285</v>
      </c>
      <c r="G38" s="2">
        <v>72.888888888888886</v>
      </c>
      <c r="H38" s="3">
        <v>70.537634408602145</v>
      </c>
      <c r="I38" s="3">
        <v>57.777777777777779</v>
      </c>
      <c r="J38" s="3">
        <v>66.805555555555557</v>
      </c>
      <c r="K38" s="3"/>
      <c r="L38" s="3"/>
      <c r="M38" s="3"/>
      <c r="N38" s="3"/>
      <c r="O38" s="3"/>
      <c r="P38" s="3"/>
      <c r="Q38" s="3"/>
    </row>
    <row r="39" spans="1:17">
      <c r="A39" s="13" t="s">
        <v>25</v>
      </c>
      <c r="B39" s="2">
        <v>72</v>
      </c>
      <c r="C39" s="3">
        <v>67.36</v>
      </c>
      <c r="D39" s="2">
        <v>72.903225806451616</v>
      </c>
      <c r="E39" s="2">
        <v>66.666666666666671</v>
      </c>
      <c r="F39" s="3">
        <v>80</v>
      </c>
      <c r="G39" s="2">
        <v>73.333333333333329</v>
      </c>
      <c r="H39" s="3">
        <v>74.193548387096769</v>
      </c>
      <c r="I39" s="3">
        <v>57.61904761904762</v>
      </c>
      <c r="J39" s="3">
        <v>70</v>
      </c>
      <c r="K39" s="3"/>
      <c r="L39" s="3"/>
      <c r="M39" s="3"/>
      <c r="N39" s="3"/>
      <c r="O39" s="3"/>
      <c r="P39" s="3"/>
      <c r="Q39" s="3"/>
    </row>
    <row r="40" spans="1:17" ht="42">
      <c r="A40" s="13" t="s">
        <v>44</v>
      </c>
      <c r="B40" s="2">
        <v>71.2</v>
      </c>
      <c r="C40" s="3">
        <v>69.92</v>
      </c>
      <c r="D40" s="2">
        <v>70.322580645161295</v>
      </c>
      <c r="E40" s="2">
        <v>65.128205128205124</v>
      </c>
      <c r="F40" s="3">
        <v>67.692307692307693</v>
      </c>
      <c r="G40" s="2">
        <v>69.333333333333329</v>
      </c>
      <c r="H40" s="3">
        <v>66.451612903225808</v>
      </c>
      <c r="I40" s="3">
        <v>56.666666666666664</v>
      </c>
      <c r="J40" s="3">
        <v>67.083333333333329</v>
      </c>
      <c r="K40" s="3"/>
      <c r="L40" s="3"/>
      <c r="M40" s="3"/>
      <c r="N40" s="3"/>
      <c r="O40" s="3"/>
      <c r="P40" s="3"/>
      <c r="Q40" s="3"/>
    </row>
    <row r="41" spans="1:17" ht="42">
      <c r="A41" s="13" t="s">
        <v>26</v>
      </c>
      <c r="B41" s="2">
        <v>70.8</v>
      </c>
      <c r="C41" s="3">
        <v>70.56</v>
      </c>
      <c r="D41" s="2">
        <v>79.354838709677423</v>
      </c>
      <c r="E41" s="2">
        <v>67.692307692307693</v>
      </c>
      <c r="F41" s="3">
        <v>66.15384615384616</v>
      </c>
      <c r="G41" s="2">
        <v>76</v>
      </c>
      <c r="H41" s="3">
        <v>70.967741935483872</v>
      </c>
      <c r="I41" s="3">
        <v>59.047619047619051</v>
      </c>
      <c r="J41" s="3">
        <v>63.333333333333336</v>
      </c>
      <c r="K41" s="3"/>
      <c r="L41" s="3"/>
      <c r="M41" s="3"/>
      <c r="N41" s="3"/>
      <c r="O41" s="3"/>
      <c r="P41" s="3"/>
      <c r="Q41" s="3"/>
    </row>
    <row r="42" spans="1:17" ht="42">
      <c r="A42" s="13" t="s">
        <v>45</v>
      </c>
      <c r="B42" s="2">
        <v>72.13</v>
      </c>
      <c r="C42" s="3">
        <v>78.346666666666664</v>
      </c>
      <c r="D42" s="2">
        <v>80</v>
      </c>
      <c r="E42" s="2">
        <v>72.478632478632477</v>
      </c>
      <c r="F42" s="3">
        <v>76.410256410256409</v>
      </c>
      <c r="G42" s="2">
        <v>80.444444444444443</v>
      </c>
      <c r="H42" s="3">
        <v>80.86021505376344</v>
      </c>
      <c r="I42" s="3">
        <v>72.857142857142861</v>
      </c>
      <c r="J42" s="3">
        <v>75.277777777777771</v>
      </c>
      <c r="K42" s="3"/>
      <c r="L42" s="3"/>
      <c r="M42" s="3"/>
      <c r="N42" s="3"/>
      <c r="O42" s="3"/>
      <c r="P42" s="3"/>
      <c r="Q42" s="3"/>
    </row>
    <row r="43" spans="1:17">
      <c r="A43" s="13" t="s">
        <v>27</v>
      </c>
      <c r="B43" s="2">
        <v>72</v>
      </c>
      <c r="C43" s="3">
        <v>78.400000000000006</v>
      </c>
      <c r="D43" s="2">
        <v>82.58064516129032</v>
      </c>
      <c r="E43" s="2">
        <v>74.871794871794876</v>
      </c>
      <c r="F43" s="3">
        <v>79.230769230769226</v>
      </c>
      <c r="G43" s="2">
        <v>85.333333333333329</v>
      </c>
      <c r="H43" s="3">
        <v>82.58064516129032</v>
      </c>
      <c r="I43" s="3">
        <v>81.904761904761898</v>
      </c>
      <c r="J43" s="3">
        <v>76.666666666666671</v>
      </c>
      <c r="K43" s="3"/>
      <c r="L43" s="3"/>
      <c r="M43" s="3"/>
      <c r="N43" s="3"/>
      <c r="O43" s="3"/>
      <c r="P43" s="3"/>
      <c r="Q43" s="3"/>
    </row>
    <row r="44" spans="1:17" ht="42">
      <c r="A44" s="13" t="s">
        <v>46</v>
      </c>
      <c r="B44" s="2">
        <v>74</v>
      </c>
      <c r="C44" s="3">
        <v>77.92</v>
      </c>
      <c r="D44" s="2">
        <v>80.645161290322577</v>
      </c>
      <c r="E44" s="2">
        <v>71.282051282051285</v>
      </c>
      <c r="F44" s="3">
        <v>75.384615384615387</v>
      </c>
      <c r="G44" s="2">
        <v>73.333333333333329</v>
      </c>
      <c r="H44" s="3">
        <v>76.774193548387103</v>
      </c>
      <c r="I44" s="3">
        <v>67.142857142857139</v>
      </c>
      <c r="J44" s="3">
        <v>74.166666666666671</v>
      </c>
      <c r="K44" s="3"/>
      <c r="L44" s="3"/>
      <c r="M44" s="3"/>
      <c r="N44" s="3"/>
      <c r="O44" s="3"/>
      <c r="P44" s="3"/>
      <c r="Q44" s="3"/>
    </row>
    <row r="45" spans="1:17" ht="42">
      <c r="A45" s="13" t="s">
        <v>28</v>
      </c>
      <c r="B45" s="2">
        <v>70.400000000000006</v>
      </c>
      <c r="C45" s="3">
        <v>78.72</v>
      </c>
      <c r="D45" s="2">
        <v>76.774193548387103</v>
      </c>
      <c r="E45" s="2">
        <v>71.282051282051285</v>
      </c>
      <c r="F45" s="3">
        <v>74.615384615384613</v>
      </c>
      <c r="G45" s="2">
        <v>82.666666666666671</v>
      </c>
      <c r="H45" s="3">
        <v>83.225806451612897</v>
      </c>
      <c r="I45" s="3">
        <v>69.523809523809518</v>
      </c>
      <c r="J45" s="3">
        <v>75</v>
      </c>
      <c r="K45" s="3"/>
      <c r="L45" s="3"/>
      <c r="M45" s="3"/>
      <c r="N45" s="3"/>
      <c r="O45" s="3"/>
      <c r="P45" s="3"/>
      <c r="Q45" s="3"/>
    </row>
    <row r="46" spans="1:17">
      <c r="A46" s="13" t="s">
        <v>29</v>
      </c>
      <c r="B46" s="2">
        <v>68.13</v>
      </c>
      <c r="C46" s="3">
        <v>68.853333333333339</v>
      </c>
      <c r="D46" s="2">
        <v>81.505376344086017</v>
      </c>
      <c r="E46" s="2">
        <v>63.418803418803421</v>
      </c>
      <c r="F46" s="3">
        <v>66.15384615384616</v>
      </c>
      <c r="G46" s="2">
        <v>75.555555555555557</v>
      </c>
      <c r="H46" s="3">
        <v>74.623655913978496</v>
      </c>
      <c r="I46" s="3">
        <v>58.888888888888886</v>
      </c>
      <c r="J46" s="3">
        <v>66.944444444444443</v>
      </c>
      <c r="K46" s="3"/>
      <c r="L46" s="3"/>
      <c r="M46" s="3"/>
      <c r="N46" s="3"/>
      <c r="O46" s="3"/>
      <c r="P46" s="3"/>
      <c r="Q46" s="3"/>
    </row>
    <row r="47" spans="1:17">
      <c r="A47" s="13" t="s">
        <v>30</v>
      </c>
      <c r="B47" s="2">
        <v>66.8</v>
      </c>
      <c r="C47" s="3">
        <v>67.680000000000007</v>
      </c>
      <c r="D47" s="2">
        <v>81.290322580645167</v>
      </c>
      <c r="E47" s="2">
        <v>58.974358974358971</v>
      </c>
      <c r="F47" s="3">
        <v>63.07692307692308</v>
      </c>
      <c r="G47" s="2">
        <v>73.333333333333329</v>
      </c>
      <c r="H47" s="3">
        <v>69.032258064516128</v>
      </c>
      <c r="I47" s="3">
        <v>57.61904761904762</v>
      </c>
      <c r="J47" s="3">
        <v>66.666666666666671</v>
      </c>
      <c r="K47" s="3"/>
      <c r="L47" s="3"/>
      <c r="M47" s="3"/>
      <c r="N47" s="3"/>
      <c r="O47" s="3"/>
      <c r="P47" s="3"/>
      <c r="Q47" s="3"/>
    </row>
    <row r="48" spans="1:17" ht="42">
      <c r="A48" s="13" t="s">
        <v>31</v>
      </c>
      <c r="B48" s="2">
        <v>66.8</v>
      </c>
      <c r="C48" s="3">
        <v>69.44</v>
      </c>
      <c r="D48" s="2">
        <v>81.290322580645167</v>
      </c>
      <c r="E48" s="2">
        <v>65.128205128205124</v>
      </c>
      <c r="F48" s="3">
        <v>63.846153846153847</v>
      </c>
      <c r="G48" s="2">
        <v>80</v>
      </c>
      <c r="H48" s="3">
        <v>74.838709677419359</v>
      </c>
      <c r="I48" s="3">
        <v>61.428571428571431</v>
      </c>
      <c r="J48" s="3">
        <v>66.25</v>
      </c>
      <c r="K48" s="3"/>
      <c r="L48" s="3"/>
      <c r="M48" s="3"/>
      <c r="N48" s="3"/>
      <c r="O48" s="3"/>
      <c r="P48" s="3"/>
      <c r="Q48" s="3"/>
    </row>
    <row r="49" spans="1:17" ht="63">
      <c r="A49" s="13" t="s">
        <v>47</v>
      </c>
      <c r="B49" s="2">
        <v>70.8</v>
      </c>
      <c r="C49" s="3">
        <v>69.44</v>
      </c>
      <c r="D49" s="2">
        <v>81.935483870967744</v>
      </c>
      <c r="E49" s="2">
        <v>66.15384615384616</v>
      </c>
      <c r="F49" s="3">
        <v>71.538461538461533</v>
      </c>
      <c r="G49" s="2">
        <v>73.333333333333329</v>
      </c>
      <c r="H49" s="3">
        <v>80</v>
      </c>
      <c r="I49" s="3">
        <v>57.61904761904762</v>
      </c>
      <c r="J49" s="3">
        <v>67.916666666666671</v>
      </c>
      <c r="K49" s="3"/>
      <c r="L49" s="3"/>
      <c r="M49" s="3"/>
      <c r="N49" s="3"/>
      <c r="O49" s="3"/>
      <c r="P49" s="3"/>
      <c r="Q49" s="3"/>
    </row>
    <row r="50" spans="1:17" s="9" customFormat="1">
      <c r="A50" s="6" t="s">
        <v>93</v>
      </c>
      <c r="B50" s="8">
        <v>68.87</v>
      </c>
      <c r="C50" s="7">
        <v>69.635000000000005</v>
      </c>
      <c r="D50" s="8">
        <v>78.971774193548384</v>
      </c>
      <c r="E50" s="8">
        <v>68.733974358974365</v>
      </c>
      <c r="F50" s="7">
        <v>76.322115384615387</v>
      </c>
      <c r="G50" s="8">
        <v>78.752688172043008</v>
      </c>
      <c r="H50" s="7">
        <v>75.987903225806448</v>
      </c>
      <c r="I50" s="7">
        <v>70.803571428571431</v>
      </c>
      <c r="J50" s="7">
        <v>73.333333333333329</v>
      </c>
      <c r="K50" s="7"/>
      <c r="L50" s="7"/>
      <c r="M50" s="7"/>
      <c r="N50" s="7"/>
      <c r="O50" s="7"/>
      <c r="P50" s="7"/>
      <c r="Q50" s="7"/>
    </row>
    <row r="51" spans="1:17" s="9" customFormat="1">
      <c r="A51" s="6" t="s">
        <v>70</v>
      </c>
      <c r="B51" s="9">
        <v>2.887</v>
      </c>
      <c r="C51" s="9">
        <v>2.964</v>
      </c>
      <c r="D51" s="9">
        <v>3.8969999999999998</v>
      </c>
      <c r="E51" s="9">
        <v>2.8730000000000002</v>
      </c>
      <c r="F51" s="9">
        <v>3.6320000000000001</v>
      </c>
      <c r="G51" s="9">
        <v>3.875</v>
      </c>
      <c r="H51" s="9">
        <v>3.5990000000000002</v>
      </c>
      <c r="I51" s="9">
        <v>2.08</v>
      </c>
      <c r="J51" s="9">
        <v>3.3330000000000002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</row>
    <row r="52" spans="1:17">
      <c r="A52" s="6" t="s">
        <v>71</v>
      </c>
      <c r="B52" s="9">
        <f>0.8*B51/5</f>
        <v>0.46192</v>
      </c>
      <c r="C52" s="9">
        <f t="shared" ref="C52:Q52" si="0">0.8*C51/5</f>
        <v>0.47423999999999999</v>
      </c>
      <c r="D52" s="9">
        <f t="shared" si="0"/>
        <v>0.62351999999999996</v>
      </c>
      <c r="E52" s="9">
        <f t="shared" si="0"/>
        <v>0.45968000000000009</v>
      </c>
      <c r="F52" s="9">
        <f t="shared" si="0"/>
        <v>0.58112000000000008</v>
      </c>
      <c r="G52" s="9">
        <f t="shared" si="0"/>
        <v>0.62</v>
      </c>
      <c r="H52" s="9">
        <f t="shared" si="0"/>
        <v>0.57584000000000013</v>
      </c>
      <c r="I52" s="9">
        <f t="shared" si="0"/>
        <v>0.33280000000000004</v>
      </c>
      <c r="J52" s="9">
        <f t="shared" si="0"/>
        <v>0.53328000000000009</v>
      </c>
      <c r="K52" s="9">
        <f t="shared" si="0"/>
        <v>0</v>
      </c>
      <c r="L52" s="9">
        <f t="shared" si="0"/>
        <v>0</v>
      </c>
      <c r="M52" s="9">
        <f t="shared" si="0"/>
        <v>0</v>
      </c>
      <c r="N52" s="9">
        <f t="shared" si="0"/>
        <v>0</v>
      </c>
      <c r="O52" s="9">
        <f t="shared" si="0"/>
        <v>0</v>
      </c>
      <c r="P52" s="9">
        <f t="shared" si="0"/>
        <v>0</v>
      </c>
      <c r="Q52" s="9">
        <f t="shared" si="0"/>
        <v>0</v>
      </c>
    </row>
    <row r="53" spans="1:17">
      <c r="A53" s="10" t="s">
        <v>78</v>
      </c>
      <c r="B53" s="1" t="s">
        <v>79</v>
      </c>
      <c r="C53" s="1" t="s">
        <v>76</v>
      </c>
      <c r="D53" s="1" t="s">
        <v>75</v>
      </c>
      <c r="E53" s="11" t="s">
        <v>74</v>
      </c>
      <c r="F53" s="1" t="s">
        <v>80</v>
      </c>
      <c r="G53" s="1" t="s">
        <v>81</v>
      </c>
      <c r="H53" s="1" t="s">
        <v>82</v>
      </c>
      <c r="I53" s="1" t="s">
        <v>83</v>
      </c>
      <c r="J53" s="1" t="s">
        <v>84</v>
      </c>
      <c r="K53" s="1" t="s">
        <v>85</v>
      </c>
      <c r="L53" s="1" t="s">
        <v>86</v>
      </c>
      <c r="M53" s="1" t="s">
        <v>91</v>
      </c>
      <c r="N53" s="1" t="s">
        <v>88</v>
      </c>
      <c r="O53" s="1" t="s">
        <v>89</v>
      </c>
      <c r="P53" s="1" t="s">
        <v>87</v>
      </c>
      <c r="Q53" s="1" t="s">
        <v>90</v>
      </c>
    </row>
    <row r="54" spans="1:17">
      <c r="A54" s="10" t="s">
        <v>77</v>
      </c>
      <c r="B54" s="1">
        <v>85</v>
      </c>
      <c r="C54" s="1">
        <v>0</v>
      </c>
      <c r="D54" s="1">
        <v>96</v>
      </c>
      <c r="E54" s="1">
        <v>93</v>
      </c>
      <c r="F54" s="1">
        <v>92</v>
      </c>
      <c r="G54" s="1">
        <v>96</v>
      </c>
      <c r="H54" s="1">
        <v>94</v>
      </c>
      <c r="I54" s="1">
        <v>0</v>
      </c>
      <c r="J54" s="1">
        <v>87</v>
      </c>
      <c r="K54" s="1">
        <v>88</v>
      </c>
      <c r="L54" s="1">
        <v>94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</row>
    <row r="55" spans="1:17">
      <c r="A55" s="6" t="s">
        <v>94</v>
      </c>
      <c r="B55" s="1">
        <v>4.5</v>
      </c>
      <c r="C55" s="1">
        <v>0</v>
      </c>
      <c r="D55" s="1">
        <v>5</v>
      </c>
      <c r="E55" s="1">
        <v>5</v>
      </c>
      <c r="F55" s="1">
        <v>5</v>
      </c>
      <c r="G55" s="1">
        <v>5</v>
      </c>
      <c r="H55" s="1">
        <v>5</v>
      </c>
      <c r="I55" s="1">
        <v>0</v>
      </c>
      <c r="J55" s="1">
        <v>4.7</v>
      </c>
      <c r="K55" s="1">
        <v>4.8</v>
      </c>
      <c r="L55" s="1">
        <v>5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>
      <c r="A56" s="6" t="s">
        <v>92</v>
      </c>
      <c r="B56" s="1">
        <f>0.2*B55/5</f>
        <v>0.18</v>
      </c>
      <c r="C56" s="1">
        <f t="shared" ref="C56:E56" si="1">0.2*C55/5</f>
        <v>0</v>
      </c>
      <c r="D56" s="1">
        <f t="shared" si="1"/>
        <v>0.2</v>
      </c>
      <c r="E56" s="1">
        <f t="shared" si="1"/>
        <v>0.2</v>
      </c>
      <c r="F56" s="1">
        <f t="shared" ref="F56" si="2">0.2*F55/5</f>
        <v>0.2</v>
      </c>
      <c r="G56" s="1">
        <f t="shared" ref="G56:H56" si="3">0.2*G55/5</f>
        <v>0.2</v>
      </c>
      <c r="H56" s="1">
        <f t="shared" si="3"/>
        <v>0.2</v>
      </c>
      <c r="I56" s="1">
        <f t="shared" ref="I56" si="4">0.2*I55/5</f>
        <v>0</v>
      </c>
      <c r="J56" s="1">
        <f t="shared" ref="J56:K56" si="5">0.2*J55/5</f>
        <v>0.188</v>
      </c>
      <c r="K56" s="1">
        <f t="shared" si="5"/>
        <v>0.192</v>
      </c>
      <c r="L56" s="1">
        <f t="shared" ref="L56" si="6">0.2*L55/5</f>
        <v>0.2</v>
      </c>
      <c r="M56" s="1">
        <f t="shared" ref="M56:N56" si="7">0.2*M55/5</f>
        <v>0</v>
      </c>
      <c r="N56" s="1">
        <f t="shared" si="7"/>
        <v>0</v>
      </c>
      <c r="O56" s="1">
        <f t="shared" ref="O56" si="8">0.2*O55/5</f>
        <v>0</v>
      </c>
      <c r="P56" s="1">
        <f t="shared" ref="P56:Q56" si="9">0.2*P55/5</f>
        <v>0</v>
      </c>
      <c r="Q56" s="1">
        <f t="shared" si="9"/>
        <v>0</v>
      </c>
    </row>
  </sheetData>
  <mergeCells count="8">
    <mergeCell ref="A3:A4"/>
    <mergeCell ref="K4:K7"/>
    <mergeCell ref="Q4:Q7"/>
    <mergeCell ref="L4:L7"/>
    <mergeCell ref="M4:M7"/>
    <mergeCell ref="N4:N7"/>
    <mergeCell ref="O4:O7"/>
    <mergeCell ref="P4:P7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sat (ส่งพื้นที่)</vt:lpstr>
      <vt:lpstr>พัฒนาบุคลากร (2)</vt:lpstr>
      <vt:lpstr>คุณภาพ (2)</vt:lpstr>
      <vt:lpstr>sat</vt:lpstr>
      <vt:lpstr>พัฒนาบุคลากร</vt:lpstr>
      <vt:lpstr>คุณภาพ</vt:lpstr>
      <vt:lpstr>รวมทุกอำเภอ</vt:lpstr>
      <vt:lpstr>sat!Print_Titles</vt:lpstr>
      <vt:lpstr>'sat (ส่งพื้นที่)'!Print_Titles</vt:lpstr>
      <vt:lpstr>คุณภาพ!Print_Titles</vt:lpstr>
      <vt:lpstr>'คุณภาพ (2)'!Print_Titles</vt:lpstr>
      <vt:lpstr>พัฒนาบุคลากร!Print_Titles</vt:lpstr>
      <vt:lpstr>'พัฒนาบุคลากร (2)'!Print_Titles</vt:lpstr>
      <vt:lpstr>รวมทุกอำเภอ!Print_Titles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Com</cp:lastModifiedBy>
  <cp:lastPrinted>2013-11-26T08:34:57Z</cp:lastPrinted>
  <dcterms:created xsi:type="dcterms:W3CDTF">2013-07-12T07:12:33Z</dcterms:created>
  <dcterms:modified xsi:type="dcterms:W3CDTF">2014-04-04T02:07:24Z</dcterms:modified>
</cp:coreProperties>
</file>